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oporte tecnico\Downloads\"/>
    </mc:Choice>
  </mc:AlternateContent>
  <bookViews>
    <workbookView xWindow="0" yWindow="0" windowWidth="20490" windowHeight="7755" firstSheet="2" activeTab="2"/>
  </bookViews>
  <sheets>
    <sheet name="LINEA BASE (2)" sheetId="7" r:id="rId1"/>
    <sheet name="INFOR LAB" sheetId="4" state="hidden" r:id="rId2"/>
    <sheet name="Hoja1" sheetId="8" r:id="rId3"/>
  </sheets>
  <definedNames>
    <definedName name="_xlnm.Print_Area" localSheetId="2">Hoja1!$A$1:$M$82</definedName>
  </definedNames>
  <calcPr calcId="152511"/>
</workbook>
</file>

<file path=xl/calcChain.xml><?xml version="1.0" encoding="utf-8"?>
<calcChain xmlns="http://schemas.openxmlformats.org/spreadsheetml/2006/main">
  <c r="J428" i="7" l="1"/>
  <c r="K428" i="7" s="1"/>
  <c r="G428" i="7"/>
  <c r="J427" i="7"/>
  <c r="K427" i="7" s="1"/>
  <c r="G427" i="7"/>
  <c r="J426" i="7"/>
  <c r="G426" i="7"/>
  <c r="J425" i="7"/>
  <c r="K425" i="7" s="1"/>
  <c r="G425" i="7"/>
  <c r="J424" i="7"/>
  <c r="K424" i="7" s="1"/>
  <c r="G424" i="7"/>
  <c r="J423" i="7"/>
  <c r="K423" i="7" s="1"/>
  <c r="G423" i="7"/>
  <c r="K422" i="7"/>
  <c r="J422" i="7"/>
  <c r="G422" i="7"/>
  <c r="J421" i="7"/>
  <c r="K421" i="7" s="1"/>
  <c r="G421" i="7"/>
  <c r="J420" i="7"/>
  <c r="K420" i="7" s="1"/>
  <c r="G420" i="7"/>
  <c r="J419" i="7"/>
  <c r="K419" i="7" s="1"/>
  <c r="G419" i="7"/>
  <c r="J418" i="7"/>
  <c r="G418" i="7"/>
  <c r="K418" i="7" s="1"/>
  <c r="J417" i="7"/>
  <c r="K417" i="7" s="1"/>
  <c r="G417" i="7"/>
  <c r="J416" i="7"/>
  <c r="K416" i="7" s="1"/>
  <c r="G416" i="7"/>
  <c r="J415" i="7"/>
  <c r="K415" i="7" s="1"/>
  <c r="G415" i="7"/>
  <c r="K414" i="7"/>
  <c r="J414" i="7"/>
  <c r="G414" i="7"/>
  <c r="J413" i="7"/>
  <c r="K413" i="7" s="1"/>
  <c r="G413" i="7"/>
  <c r="J412" i="7"/>
  <c r="G412" i="7"/>
  <c r="K412" i="7" s="1"/>
  <c r="J411" i="7"/>
  <c r="G411" i="7"/>
  <c r="J410" i="7"/>
  <c r="G410" i="7"/>
  <c r="J409" i="7"/>
  <c r="K409" i="7" s="1"/>
  <c r="G409" i="7"/>
  <c r="K408" i="7"/>
  <c r="J408" i="7"/>
  <c r="G408" i="7"/>
  <c r="J407" i="7"/>
  <c r="G407" i="7"/>
  <c r="J406" i="7"/>
  <c r="G406" i="7"/>
  <c r="J405" i="7"/>
  <c r="K405" i="7" s="1"/>
  <c r="G405" i="7"/>
  <c r="J404" i="7"/>
  <c r="G404" i="7"/>
  <c r="J403" i="7"/>
  <c r="K403" i="7" s="1"/>
  <c r="G403" i="7"/>
  <c r="J402" i="7"/>
  <c r="G402" i="7"/>
  <c r="J401" i="7"/>
  <c r="G401" i="7"/>
  <c r="K401" i="7" s="1"/>
  <c r="K399" i="7"/>
  <c r="J399" i="7"/>
  <c r="G399" i="7"/>
  <c r="J398" i="7"/>
  <c r="G398" i="7"/>
  <c r="J397" i="7"/>
  <c r="K397" i="7" s="1"/>
  <c r="G397" i="7"/>
  <c r="J396" i="7"/>
  <c r="K396" i="7" s="1"/>
  <c r="G396" i="7"/>
  <c r="J395" i="7"/>
  <c r="K395" i="7" s="1"/>
  <c r="G395" i="7"/>
  <c r="J394" i="7"/>
  <c r="K394" i="7" s="1"/>
  <c r="G394" i="7"/>
  <c r="J393" i="7"/>
  <c r="G393" i="7"/>
  <c r="J392" i="7"/>
  <c r="G392" i="7"/>
  <c r="K392" i="7" s="1"/>
  <c r="L391" i="7"/>
  <c r="J391" i="7"/>
  <c r="G391" i="7"/>
  <c r="K391" i="7" s="1"/>
  <c r="K390" i="7"/>
  <c r="J390" i="7"/>
  <c r="G390" i="7"/>
  <c r="J389" i="7"/>
  <c r="G389" i="7"/>
  <c r="J388" i="7"/>
  <c r="K388" i="7" s="1"/>
  <c r="G388" i="7"/>
  <c r="J387" i="7"/>
  <c r="K387" i="7" s="1"/>
  <c r="G387" i="7"/>
  <c r="J386" i="7"/>
  <c r="K386" i="7" s="1"/>
  <c r="G386" i="7"/>
  <c r="J385" i="7"/>
  <c r="G385" i="7"/>
  <c r="J384" i="7"/>
  <c r="G384" i="7"/>
  <c r="J383" i="7"/>
  <c r="K383" i="7" s="1"/>
  <c r="G383" i="7"/>
  <c r="K382" i="7"/>
  <c r="J382" i="7"/>
  <c r="G382" i="7"/>
  <c r="J381" i="7"/>
  <c r="G381" i="7"/>
  <c r="J380" i="7"/>
  <c r="G380" i="7"/>
  <c r="J379" i="7"/>
  <c r="K379" i="7" s="1"/>
  <c r="G379" i="7"/>
  <c r="J378" i="7"/>
  <c r="G378" i="7"/>
  <c r="J377" i="7"/>
  <c r="K377" i="7" s="1"/>
  <c r="G377" i="7"/>
  <c r="J376" i="7"/>
  <c r="G376" i="7"/>
  <c r="J375" i="7"/>
  <c r="G375" i="7"/>
  <c r="K375" i="7" s="1"/>
  <c r="K374" i="7"/>
  <c r="J374" i="7"/>
  <c r="G374" i="7"/>
  <c r="J373" i="7"/>
  <c r="G373" i="7"/>
  <c r="J372" i="7"/>
  <c r="K372" i="7" s="1"/>
  <c r="G372" i="7"/>
  <c r="J371" i="7"/>
  <c r="K371" i="7" s="1"/>
  <c r="G371" i="7"/>
  <c r="J370" i="7"/>
  <c r="G370" i="7"/>
  <c r="J369" i="7"/>
  <c r="K369" i="7" s="1"/>
  <c r="G369" i="7"/>
  <c r="J368" i="7"/>
  <c r="G368" i="7"/>
  <c r="J367" i="7"/>
  <c r="K367" i="7" s="1"/>
  <c r="G367" i="7"/>
  <c r="K366" i="7"/>
  <c r="J366" i="7"/>
  <c r="G366" i="7"/>
  <c r="J365" i="7"/>
  <c r="G365" i="7"/>
  <c r="J364" i="7"/>
  <c r="G364" i="7"/>
  <c r="J363" i="7"/>
  <c r="K363" i="7" s="1"/>
  <c r="G363" i="7"/>
  <c r="J362" i="7"/>
  <c r="G362" i="7"/>
  <c r="J361" i="7"/>
  <c r="K361" i="7" s="1"/>
  <c r="G361" i="7"/>
  <c r="J360" i="7"/>
  <c r="G360" i="7"/>
  <c r="J359" i="7"/>
  <c r="G359" i="7"/>
  <c r="K359" i="7" s="1"/>
  <c r="K358" i="7"/>
  <c r="J358" i="7"/>
  <c r="G358" i="7"/>
  <c r="J357" i="7"/>
  <c r="G357" i="7"/>
  <c r="J356" i="7"/>
  <c r="K356" i="7" s="1"/>
  <c r="G356" i="7"/>
  <c r="J355" i="7"/>
  <c r="K355" i="7" s="1"/>
  <c r="G355" i="7"/>
  <c r="J354" i="7"/>
  <c r="K354" i="7" s="1"/>
  <c r="G354" i="7"/>
  <c r="J353" i="7"/>
  <c r="K353" i="7" s="1"/>
  <c r="G353" i="7"/>
  <c r="J352" i="7"/>
  <c r="G352" i="7"/>
  <c r="J351" i="7"/>
  <c r="G351" i="7"/>
  <c r="K351" i="7" s="1"/>
  <c r="K350" i="7"/>
  <c r="J350" i="7"/>
  <c r="G350" i="7"/>
  <c r="J349" i="7"/>
  <c r="G349" i="7"/>
  <c r="J348" i="7"/>
  <c r="K348" i="7" s="1"/>
  <c r="G348" i="7"/>
  <c r="J347" i="7"/>
  <c r="K347" i="7" s="1"/>
  <c r="G347" i="7"/>
  <c r="J346" i="7"/>
  <c r="G346" i="7"/>
  <c r="J345" i="7"/>
  <c r="K345" i="7" s="1"/>
  <c r="G345" i="7"/>
  <c r="J344" i="7"/>
  <c r="G344" i="7"/>
  <c r="J343" i="7"/>
  <c r="G343" i="7"/>
  <c r="K343" i="7" s="1"/>
  <c r="K342" i="7"/>
  <c r="J342" i="7"/>
  <c r="G342" i="7"/>
  <c r="J341" i="7"/>
  <c r="G341" i="7"/>
  <c r="J340" i="7"/>
  <c r="K340" i="7" s="1"/>
  <c r="G340" i="7"/>
  <c r="J339" i="7"/>
  <c r="K339" i="7" s="1"/>
  <c r="G339" i="7"/>
  <c r="J338" i="7"/>
  <c r="G338" i="7"/>
  <c r="J337" i="7"/>
  <c r="K337" i="7" s="1"/>
  <c r="G337" i="7"/>
  <c r="J336" i="7"/>
  <c r="G336" i="7"/>
  <c r="J335" i="7"/>
  <c r="G335" i="7"/>
  <c r="K335" i="7" s="1"/>
  <c r="K334" i="7"/>
  <c r="J334" i="7"/>
  <c r="G334" i="7"/>
  <c r="J333" i="7"/>
  <c r="G333" i="7"/>
  <c r="J332" i="7"/>
  <c r="K332" i="7" s="1"/>
  <c r="G332" i="7"/>
  <c r="J331" i="7"/>
  <c r="K331" i="7" s="1"/>
  <c r="G331" i="7"/>
  <c r="J330" i="7"/>
  <c r="G330" i="7"/>
  <c r="J329" i="7"/>
  <c r="K329" i="7" s="1"/>
  <c r="G329" i="7"/>
  <c r="J328" i="7"/>
  <c r="G328" i="7"/>
  <c r="J327" i="7"/>
  <c r="G327" i="7"/>
  <c r="K327" i="7" s="1"/>
  <c r="K326" i="7"/>
  <c r="J326" i="7"/>
  <c r="G326" i="7"/>
  <c r="J325" i="7"/>
  <c r="G325" i="7"/>
  <c r="J324" i="7"/>
  <c r="K324" i="7" s="1"/>
  <c r="G324" i="7"/>
  <c r="J323" i="7"/>
  <c r="K323" i="7" s="1"/>
  <c r="G323" i="7"/>
  <c r="J322" i="7"/>
  <c r="K322" i="7" s="1"/>
  <c r="G322" i="7"/>
  <c r="J321" i="7"/>
  <c r="K321" i="7" s="1"/>
  <c r="G321" i="7"/>
  <c r="J320" i="7"/>
  <c r="G320" i="7"/>
  <c r="J319" i="7"/>
  <c r="G319" i="7"/>
  <c r="K319" i="7" s="1"/>
  <c r="K318" i="7"/>
  <c r="J318" i="7"/>
  <c r="G318" i="7"/>
  <c r="J317" i="7"/>
  <c r="G317" i="7"/>
  <c r="J316" i="7"/>
  <c r="K316" i="7" s="1"/>
  <c r="G316" i="7"/>
  <c r="J315" i="7"/>
  <c r="K315" i="7" s="1"/>
  <c r="G315" i="7"/>
  <c r="J314" i="7"/>
  <c r="G314" i="7"/>
  <c r="J313" i="7"/>
  <c r="K313" i="7" s="1"/>
  <c r="G313" i="7"/>
  <c r="J312" i="7"/>
  <c r="G312" i="7"/>
  <c r="J311" i="7"/>
  <c r="G311" i="7"/>
  <c r="K311" i="7" s="1"/>
  <c r="K310" i="7"/>
  <c r="J310" i="7"/>
  <c r="G310" i="7"/>
  <c r="J309" i="7"/>
  <c r="G309" i="7"/>
  <c r="J308" i="7"/>
  <c r="K308" i="7" s="1"/>
  <c r="G308" i="7"/>
  <c r="J307" i="7"/>
  <c r="K307" i="7" s="1"/>
  <c r="G307" i="7"/>
  <c r="J306" i="7"/>
  <c r="G306" i="7"/>
  <c r="J305" i="7"/>
  <c r="K305" i="7" s="1"/>
  <c r="G305" i="7"/>
  <c r="J304" i="7"/>
  <c r="G304" i="7"/>
  <c r="J303" i="7"/>
  <c r="K303" i="7" s="1"/>
  <c r="G303" i="7"/>
  <c r="J302" i="7"/>
  <c r="K302" i="7" s="1"/>
  <c r="G302" i="7"/>
  <c r="J301" i="7"/>
  <c r="G301" i="7"/>
  <c r="J300" i="7"/>
  <c r="K300" i="7" s="1"/>
  <c r="G300" i="7"/>
  <c r="J299" i="7"/>
  <c r="K299" i="7" s="1"/>
  <c r="G299" i="7"/>
  <c r="J298" i="7"/>
  <c r="K298" i="7" s="1"/>
  <c r="G298" i="7"/>
  <c r="J297" i="7"/>
  <c r="K297" i="7" s="1"/>
  <c r="G297" i="7"/>
  <c r="J296" i="7"/>
  <c r="G296" i="7"/>
  <c r="K295" i="7"/>
  <c r="J295" i="7"/>
  <c r="G295" i="7"/>
  <c r="J294" i="7"/>
  <c r="G294" i="7"/>
  <c r="J293" i="7"/>
  <c r="G293" i="7"/>
  <c r="J292" i="7"/>
  <c r="G292" i="7"/>
  <c r="J291" i="7"/>
  <c r="K291" i="7" s="1"/>
  <c r="G291" i="7"/>
  <c r="K290" i="7"/>
  <c r="J290" i="7"/>
  <c r="G290" i="7"/>
  <c r="J289" i="7"/>
  <c r="G289" i="7"/>
  <c r="J288" i="7"/>
  <c r="G288" i="7"/>
  <c r="J287" i="7"/>
  <c r="K287" i="7" s="1"/>
  <c r="G287" i="7"/>
  <c r="J286" i="7"/>
  <c r="G286" i="7"/>
  <c r="J285" i="7"/>
  <c r="G285" i="7"/>
  <c r="J284" i="7"/>
  <c r="K284" i="7" s="1"/>
  <c r="G284" i="7"/>
  <c r="K283" i="7"/>
  <c r="J283" i="7"/>
  <c r="G283" i="7"/>
  <c r="J282" i="7"/>
  <c r="K282" i="7" s="1"/>
  <c r="G282" i="7"/>
  <c r="J281" i="7"/>
  <c r="K281" i="7" s="1"/>
  <c r="G281" i="7"/>
  <c r="J280" i="7"/>
  <c r="G280" i="7"/>
  <c r="J279" i="7"/>
  <c r="G279" i="7"/>
  <c r="K279" i="7" s="1"/>
  <c r="J278" i="7"/>
  <c r="G278" i="7"/>
  <c r="J277" i="7"/>
  <c r="G277" i="7"/>
  <c r="J276" i="7"/>
  <c r="G276" i="7"/>
  <c r="J275" i="7"/>
  <c r="K275" i="7" s="1"/>
  <c r="G275" i="7"/>
  <c r="J274" i="7"/>
  <c r="G274" i="7"/>
  <c r="K274" i="7" s="1"/>
  <c r="J273" i="7"/>
  <c r="G273" i="7"/>
  <c r="J272" i="7"/>
  <c r="G272" i="7"/>
  <c r="J271" i="7"/>
  <c r="K271" i="7" s="1"/>
  <c r="G271" i="7"/>
  <c r="J270" i="7"/>
  <c r="K270" i="7" s="1"/>
  <c r="G270" i="7"/>
  <c r="J269" i="7"/>
  <c r="G269" i="7"/>
  <c r="J268" i="7"/>
  <c r="K268" i="7" s="1"/>
  <c r="G268" i="7"/>
  <c r="J267" i="7"/>
  <c r="G267" i="7"/>
  <c r="K267" i="7" s="1"/>
  <c r="J266" i="7"/>
  <c r="K266" i="7" s="1"/>
  <c r="G266" i="7"/>
  <c r="K265" i="7"/>
  <c r="J265" i="7"/>
  <c r="G265" i="7"/>
  <c r="J264" i="7"/>
  <c r="G264" i="7"/>
  <c r="J263" i="7"/>
  <c r="K263" i="7" s="1"/>
  <c r="G263" i="7"/>
  <c r="K262" i="7"/>
  <c r="J262" i="7"/>
  <c r="G262" i="7"/>
  <c r="J261" i="7"/>
  <c r="G261" i="7"/>
  <c r="J260" i="7"/>
  <c r="G260" i="7"/>
  <c r="J259" i="7"/>
  <c r="K259" i="7" s="1"/>
  <c r="G259" i="7"/>
  <c r="J258" i="7"/>
  <c r="K258" i="7" s="1"/>
  <c r="G258" i="7"/>
  <c r="J257" i="7"/>
  <c r="K257" i="7" s="1"/>
  <c r="G257" i="7"/>
  <c r="J256" i="7"/>
  <c r="K256" i="7" s="1"/>
  <c r="G256" i="7"/>
  <c r="J255" i="7"/>
  <c r="G255" i="7"/>
  <c r="J254" i="7"/>
  <c r="K254" i="7" s="1"/>
  <c r="G254" i="7"/>
  <c r="K253" i="7"/>
  <c r="J253" i="7"/>
  <c r="G253" i="7"/>
  <c r="J252" i="7"/>
  <c r="G252" i="7"/>
  <c r="J251" i="7"/>
  <c r="G251" i="7"/>
  <c r="K251" i="7" s="1"/>
  <c r="J250" i="7"/>
  <c r="K250" i="7" s="1"/>
  <c r="G250" i="7"/>
  <c r="J249" i="7"/>
  <c r="G249" i="7"/>
  <c r="K249" i="7" s="1"/>
  <c r="J248" i="7"/>
  <c r="G248" i="7"/>
  <c r="J247" i="7"/>
  <c r="K247" i="7" s="1"/>
  <c r="G247" i="7"/>
  <c r="J246" i="7"/>
  <c r="G246" i="7"/>
  <c r="K246" i="7" s="1"/>
  <c r="J245" i="7"/>
  <c r="G245" i="7"/>
  <c r="J244" i="7"/>
  <c r="G244" i="7"/>
  <c r="J243" i="7"/>
  <c r="K243" i="7" s="1"/>
  <c r="G243" i="7"/>
  <c r="J242" i="7"/>
  <c r="K242" i="7" s="1"/>
  <c r="G242" i="7"/>
  <c r="J241" i="7"/>
  <c r="K241" i="7" s="1"/>
  <c r="G241" i="7"/>
  <c r="J240" i="7"/>
  <c r="K240" i="7" s="1"/>
  <c r="G240" i="7"/>
  <c r="J239" i="7"/>
  <c r="G239" i="7"/>
  <c r="J238" i="7"/>
  <c r="K238" i="7" s="1"/>
  <c r="G238" i="7"/>
  <c r="J237" i="7"/>
  <c r="G237" i="7"/>
  <c r="K237" i="7" s="1"/>
  <c r="J236" i="7"/>
  <c r="G236" i="7"/>
  <c r="J235" i="7"/>
  <c r="G235" i="7"/>
  <c r="K235" i="7" s="1"/>
  <c r="J234" i="7"/>
  <c r="K234" i="7" s="1"/>
  <c r="G234" i="7"/>
  <c r="K233" i="7"/>
  <c r="J233" i="7"/>
  <c r="G233" i="7"/>
  <c r="J232" i="7"/>
  <c r="G232" i="7"/>
  <c r="J231" i="7"/>
  <c r="K231" i="7" s="1"/>
  <c r="G231" i="7"/>
  <c r="K230" i="7"/>
  <c r="J230" i="7"/>
  <c r="G230" i="7"/>
  <c r="J229" i="7"/>
  <c r="G229" i="7"/>
  <c r="J228" i="7"/>
  <c r="G228" i="7"/>
  <c r="J227" i="7"/>
  <c r="K227" i="7" s="1"/>
  <c r="G227" i="7"/>
  <c r="J226" i="7"/>
  <c r="K226" i="7" s="1"/>
  <c r="G226" i="7"/>
  <c r="J225" i="7"/>
  <c r="K225" i="7" s="1"/>
  <c r="G225" i="7"/>
  <c r="J224" i="7"/>
  <c r="K224" i="7" s="1"/>
  <c r="G224" i="7"/>
  <c r="J223" i="7"/>
  <c r="G223" i="7"/>
  <c r="J222" i="7"/>
  <c r="K222" i="7" s="1"/>
  <c r="G222" i="7"/>
  <c r="K221" i="7"/>
  <c r="J221" i="7"/>
  <c r="G221" i="7"/>
  <c r="J220" i="7"/>
  <c r="G220" i="7"/>
  <c r="J219" i="7"/>
  <c r="G219" i="7"/>
  <c r="K219" i="7" s="1"/>
  <c r="J218" i="7"/>
  <c r="K218" i="7" s="1"/>
  <c r="G218" i="7"/>
  <c r="J217" i="7"/>
  <c r="G217" i="7"/>
  <c r="K217" i="7" s="1"/>
  <c r="J216" i="7"/>
  <c r="G216" i="7"/>
  <c r="J215" i="7"/>
  <c r="K215" i="7" s="1"/>
  <c r="G215" i="7"/>
  <c r="J214" i="7"/>
  <c r="G214" i="7"/>
  <c r="K214" i="7" s="1"/>
  <c r="J213" i="7"/>
  <c r="G213" i="7"/>
  <c r="J212" i="7"/>
  <c r="G212" i="7"/>
  <c r="J211" i="7"/>
  <c r="K211" i="7" s="1"/>
  <c r="G211" i="7"/>
  <c r="J210" i="7"/>
  <c r="K210" i="7" s="1"/>
  <c r="G210" i="7"/>
  <c r="J209" i="7"/>
  <c r="K209" i="7" s="1"/>
  <c r="G209" i="7"/>
  <c r="J208" i="7"/>
  <c r="K208" i="7" s="1"/>
  <c r="G208" i="7"/>
  <c r="J207" i="7"/>
  <c r="G207" i="7"/>
  <c r="J206" i="7"/>
  <c r="K206" i="7" s="1"/>
  <c r="G206" i="7"/>
  <c r="J205" i="7"/>
  <c r="G205" i="7"/>
  <c r="K205" i="7" s="1"/>
  <c r="J204" i="7"/>
  <c r="G204" i="7"/>
  <c r="J203" i="7"/>
  <c r="G203" i="7"/>
  <c r="K203" i="7" s="1"/>
  <c r="J202" i="7"/>
  <c r="K202" i="7" s="1"/>
  <c r="G202" i="7"/>
  <c r="J201" i="7"/>
  <c r="K201" i="7" s="1"/>
  <c r="G201" i="7"/>
  <c r="J200" i="7"/>
  <c r="G200" i="7"/>
  <c r="K199" i="7"/>
  <c r="J199" i="7"/>
  <c r="G199" i="7"/>
  <c r="J198" i="7"/>
  <c r="G198" i="7"/>
  <c r="J197" i="7"/>
  <c r="G197" i="7"/>
  <c r="J196" i="7"/>
  <c r="G196" i="7"/>
  <c r="J195" i="7"/>
  <c r="K195" i="7" s="1"/>
  <c r="G195" i="7"/>
  <c r="J194" i="7"/>
  <c r="K194" i="7" s="1"/>
  <c r="G194" i="7"/>
  <c r="J193" i="7"/>
  <c r="G193" i="7"/>
  <c r="J192" i="7"/>
  <c r="K192" i="7" s="1"/>
  <c r="G192" i="7"/>
  <c r="J191" i="7"/>
  <c r="G191" i="7"/>
  <c r="J190" i="7"/>
  <c r="K190" i="7" s="1"/>
  <c r="G190" i="7"/>
  <c r="J189" i="7"/>
  <c r="G189" i="7"/>
  <c r="K189" i="7" s="1"/>
  <c r="J188" i="7"/>
  <c r="G188" i="7"/>
  <c r="J187" i="7"/>
  <c r="G187" i="7"/>
  <c r="K187" i="7" s="1"/>
  <c r="J186" i="7"/>
  <c r="K186" i="7" s="1"/>
  <c r="G186" i="7"/>
  <c r="K185" i="7"/>
  <c r="J185" i="7"/>
  <c r="G185" i="7"/>
  <c r="J184" i="7"/>
  <c r="G184" i="7"/>
  <c r="J183" i="7"/>
  <c r="K183" i="7" s="1"/>
  <c r="G183" i="7"/>
  <c r="K182" i="7"/>
  <c r="J182" i="7"/>
  <c r="G182" i="7"/>
  <c r="J181" i="7"/>
  <c r="G181" i="7"/>
  <c r="J180" i="7"/>
  <c r="G180" i="7"/>
  <c r="J179" i="7"/>
  <c r="K179" i="7" s="1"/>
  <c r="G179" i="7"/>
  <c r="J178" i="7"/>
  <c r="K178" i="7" s="1"/>
  <c r="G178" i="7"/>
  <c r="J177" i="7"/>
  <c r="K177" i="7" s="1"/>
  <c r="G177" i="7"/>
  <c r="J176" i="7"/>
  <c r="K176" i="7" s="1"/>
  <c r="G176" i="7"/>
  <c r="J175" i="7"/>
  <c r="G175" i="7"/>
  <c r="J174" i="7"/>
  <c r="K174" i="7" s="1"/>
  <c r="G174" i="7"/>
  <c r="K173" i="7"/>
  <c r="J173" i="7"/>
  <c r="G173" i="7"/>
  <c r="J172" i="7"/>
  <c r="G172" i="7"/>
  <c r="J171" i="7"/>
  <c r="G171" i="7"/>
  <c r="K171" i="7" s="1"/>
  <c r="J170" i="7"/>
  <c r="K170" i="7" s="1"/>
  <c r="G170" i="7"/>
  <c r="J169" i="7"/>
  <c r="K169" i="7" s="1"/>
  <c r="G169" i="7"/>
  <c r="J168" i="7"/>
  <c r="G168" i="7"/>
  <c r="J167" i="7"/>
  <c r="G167" i="7"/>
  <c r="K167" i="7" s="1"/>
  <c r="J166" i="7"/>
  <c r="G166" i="7"/>
  <c r="J165" i="7"/>
  <c r="G165" i="7"/>
  <c r="J164" i="7"/>
  <c r="G164" i="7"/>
  <c r="J163" i="7"/>
  <c r="K163" i="7" s="1"/>
  <c r="G163" i="7"/>
  <c r="J162" i="7"/>
  <c r="K162" i="7" s="1"/>
  <c r="G162" i="7"/>
  <c r="J161" i="7"/>
  <c r="K161" i="7" s="1"/>
  <c r="G161" i="7"/>
  <c r="J160" i="7"/>
  <c r="K160" i="7" s="1"/>
  <c r="G160" i="7"/>
  <c r="K159" i="7"/>
  <c r="J159" i="7"/>
  <c r="G159" i="7"/>
  <c r="J158" i="7"/>
  <c r="G158" i="7"/>
  <c r="J157" i="7"/>
  <c r="G157" i="7"/>
  <c r="K157" i="7" s="1"/>
  <c r="J156" i="7"/>
  <c r="G156" i="7"/>
  <c r="J155" i="7"/>
  <c r="G155" i="7"/>
  <c r="K155" i="7" s="1"/>
  <c r="J154" i="7"/>
  <c r="K154" i="7" s="1"/>
  <c r="G154" i="7"/>
  <c r="J153" i="7"/>
  <c r="K153" i="7" s="1"/>
  <c r="G153" i="7"/>
  <c r="J152" i="7"/>
  <c r="G152" i="7"/>
  <c r="J151" i="7"/>
  <c r="G151" i="7"/>
  <c r="K151" i="7" s="1"/>
  <c r="J150" i="7"/>
  <c r="G150" i="7"/>
  <c r="J149" i="7"/>
  <c r="G149" i="7"/>
  <c r="J148" i="7"/>
  <c r="G148" i="7"/>
  <c r="J147" i="7"/>
  <c r="K147" i="7" s="1"/>
  <c r="G147" i="7"/>
  <c r="J146" i="7"/>
  <c r="K146" i="7" s="1"/>
  <c r="G146" i="7"/>
  <c r="J145" i="7"/>
  <c r="G145" i="7"/>
  <c r="J144" i="7"/>
  <c r="K144" i="7" s="1"/>
  <c r="G144" i="7"/>
  <c r="J143" i="7"/>
  <c r="G143" i="7"/>
  <c r="J142" i="7"/>
  <c r="K142" i="7" s="1"/>
  <c r="G142" i="7"/>
  <c r="J141" i="7"/>
  <c r="G141" i="7"/>
  <c r="J140" i="7"/>
  <c r="G140" i="7"/>
  <c r="J139" i="7"/>
  <c r="G139" i="7"/>
  <c r="J138" i="7"/>
  <c r="G138" i="7"/>
  <c r="K138" i="7" s="1"/>
  <c r="J137" i="7"/>
  <c r="K137" i="7" s="1"/>
  <c r="G137" i="7"/>
  <c r="J136" i="7"/>
  <c r="G136" i="7"/>
  <c r="J135" i="7"/>
  <c r="G135" i="7"/>
  <c r="K134" i="7"/>
  <c r="J134" i="7"/>
  <c r="G134" i="7"/>
  <c r="J133" i="7"/>
  <c r="G133" i="7"/>
  <c r="J132" i="7"/>
  <c r="G132" i="7"/>
  <c r="J131" i="7"/>
  <c r="K131" i="7" s="1"/>
  <c r="G131" i="7"/>
  <c r="J130" i="7"/>
  <c r="K130" i="7" s="1"/>
  <c r="G130" i="7"/>
  <c r="J129" i="7"/>
  <c r="G129" i="7"/>
  <c r="J128" i="7"/>
  <c r="K128" i="7" s="1"/>
  <c r="G128" i="7"/>
  <c r="J127" i="7"/>
  <c r="G127" i="7"/>
  <c r="J126" i="7"/>
  <c r="K126" i="7" s="1"/>
  <c r="G126" i="7"/>
  <c r="K125" i="7"/>
  <c r="J125" i="7"/>
  <c r="G125" i="7"/>
  <c r="J124" i="7"/>
  <c r="G124" i="7"/>
  <c r="J123" i="7"/>
  <c r="G123" i="7"/>
  <c r="K123" i="7" s="1"/>
  <c r="J122" i="7"/>
  <c r="K122" i="7" s="1"/>
  <c r="G122" i="7"/>
  <c r="J121" i="7"/>
  <c r="K121" i="7" s="1"/>
  <c r="G121" i="7"/>
  <c r="J120" i="7"/>
  <c r="K120" i="7" s="1"/>
  <c r="G120" i="7"/>
  <c r="J119" i="7"/>
  <c r="G119" i="7"/>
  <c r="J118" i="7"/>
  <c r="K118" i="7" s="1"/>
  <c r="G118" i="7"/>
  <c r="J117" i="7"/>
  <c r="G117" i="7"/>
  <c r="K117" i="7" s="1"/>
  <c r="J116" i="7"/>
  <c r="G116" i="7"/>
  <c r="J115" i="7"/>
  <c r="K115" i="7" s="1"/>
  <c r="G115" i="7"/>
  <c r="J114" i="7"/>
  <c r="G114" i="7"/>
  <c r="K114" i="7" s="1"/>
  <c r="J113" i="7"/>
  <c r="G113" i="7"/>
  <c r="J112" i="7"/>
  <c r="G112" i="7"/>
  <c r="J111" i="7"/>
  <c r="K111" i="7" s="1"/>
  <c r="G111" i="7"/>
  <c r="J110" i="7"/>
  <c r="K110" i="7" s="1"/>
  <c r="G110" i="7"/>
  <c r="J109" i="7"/>
  <c r="G109" i="7"/>
  <c r="K109" i="7" s="1"/>
  <c r="J108" i="7"/>
  <c r="G108" i="7"/>
  <c r="J107" i="7"/>
  <c r="G107" i="7"/>
  <c r="K107" i="7" s="1"/>
  <c r="J106" i="7"/>
  <c r="K106" i="7" s="1"/>
  <c r="G106" i="7"/>
  <c r="J105" i="7"/>
  <c r="K105" i="7" s="1"/>
  <c r="G105" i="7"/>
  <c r="J104" i="7"/>
  <c r="G104" i="7"/>
  <c r="K103" i="7"/>
  <c r="J103" i="7"/>
  <c r="G103" i="7"/>
  <c r="J102" i="7"/>
  <c r="G102" i="7"/>
  <c r="J101" i="7"/>
  <c r="G101" i="7"/>
  <c r="J100" i="7"/>
  <c r="G100" i="7"/>
  <c r="J99" i="7"/>
  <c r="K99" i="7" s="1"/>
  <c r="G99" i="7"/>
  <c r="J98" i="7"/>
  <c r="K98" i="7" s="1"/>
  <c r="G98" i="7"/>
  <c r="J97" i="7"/>
  <c r="K97" i="7" s="1"/>
  <c r="G97" i="7"/>
  <c r="J96" i="7"/>
  <c r="K96" i="7" s="1"/>
  <c r="G96" i="7"/>
  <c r="J95" i="7"/>
  <c r="G95" i="7"/>
  <c r="K95" i="7" s="1"/>
  <c r="J94" i="7"/>
  <c r="G94" i="7"/>
  <c r="J93" i="7"/>
  <c r="G93" i="7"/>
  <c r="K93" i="7" s="1"/>
  <c r="J92" i="7"/>
  <c r="G92" i="7"/>
  <c r="J91" i="7"/>
  <c r="G91" i="7"/>
  <c r="J90" i="7"/>
  <c r="K90" i="7" s="1"/>
  <c r="G90" i="7"/>
  <c r="J89" i="7"/>
  <c r="K89" i="7" s="1"/>
  <c r="G89" i="7"/>
  <c r="J88" i="7"/>
  <c r="K88" i="7" s="1"/>
  <c r="G88" i="7"/>
  <c r="J87" i="7"/>
  <c r="G87" i="7"/>
  <c r="J86" i="7"/>
  <c r="G86" i="7"/>
  <c r="K86" i="7" s="1"/>
  <c r="J85" i="7"/>
  <c r="G85" i="7"/>
  <c r="J84" i="7"/>
  <c r="G84" i="7"/>
  <c r="J83" i="7"/>
  <c r="G83" i="7"/>
  <c r="J82" i="7"/>
  <c r="G82" i="7"/>
  <c r="K82" i="7" s="1"/>
  <c r="J81" i="7"/>
  <c r="G81" i="7"/>
  <c r="J80" i="7"/>
  <c r="K80" i="7" s="1"/>
  <c r="G80" i="7"/>
  <c r="J79" i="7"/>
  <c r="G79" i="7"/>
  <c r="J78" i="7"/>
  <c r="G78" i="7"/>
  <c r="J77" i="7"/>
  <c r="G77" i="7"/>
  <c r="K77" i="7" s="1"/>
  <c r="J76" i="7"/>
  <c r="G76" i="7"/>
  <c r="J75" i="7"/>
  <c r="G75" i="7"/>
  <c r="J74" i="7"/>
  <c r="K74" i="7" s="1"/>
  <c r="G74" i="7"/>
  <c r="J73" i="7"/>
  <c r="K73" i="7" s="1"/>
  <c r="G73" i="7"/>
  <c r="J72" i="7"/>
  <c r="K72" i="7" s="1"/>
  <c r="G72" i="7"/>
  <c r="J71" i="7"/>
  <c r="G71" i="7"/>
  <c r="J70" i="7"/>
  <c r="G70" i="7"/>
  <c r="K70" i="7" s="1"/>
  <c r="J69" i="7"/>
  <c r="G69" i="7"/>
  <c r="J68" i="7"/>
  <c r="G68" i="7"/>
  <c r="J67" i="7"/>
  <c r="G67" i="7"/>
  <c r="J66" i="7"/>
  <c r="G66" i="7"/>
  <c r="K66" i="7" s="1"/>
  <c r="J65" i="7"/>
  <c r="G65" i="7"/>
  <c r="J64" i="7"/>
  <c r="K64" i="7" s="1"/>
  <c r="G64" i="7"/>
  <c r="J63" i="7"/>
  <c r="G63" i="7"/>
  <c r="J62" i="7"/>
  <c r="G62" i="7"/>
  <c r="J61" i="7"/>
  <c r="G61" i="7"/>
  <c r="K61" i="7" s="1"/>
  <c r="J60" i="7"/>
  <c r="G60" i="7"/>
  <c r="J59" i="7"/>
  <c r="G59" i="7"/>
  <c r="J58" i="7"/>
  <c r="K58" i="7" s="1"/>
  <c r="G58" i="7"/>
  <c r="J57" i="7"/>
  <c r="K57" i="7" s="1"/>
  <c r="G57" i="7"/>
  <c r="J56" i="7"/>
  <c r="K56" i="7" s="1"/>
  <c r="G56" i="7"/>
  <c r="J55" i="7"/>
  <c r="G55" i="7"/>
  <c r="J54" i="7"/>
  <c r="G54" i="7"/>
  <c r="K54" i="7" s="1"/>
  <c r="J53" i="7"/>
  <c r="G53" i="7"/>
  <c r="J52" i="7"/>
  <c r="G52" i="7"/>
  <c r="J51" i="7"/>
  <c r="G51" i="7"/>
  <c r="J50" i="7"/>
  <c r="G50" i="7"/>
  <c r="K50" i="7" s="1"/>
  <c r="J49" i="7"/>
  <c r="G49" i="7"/>
  <c r="J48" i="7"/>
  <c r="K48" i="7" s="1"/>
  <c r="G48" i="7"/>
  <c r="J47" i="7"/>
  <c r="G47" i="7"/>
  <c r="J46" i="7"/>
  <c r="G46" i="7"/>
  <c r="J45" i="7"/>
  <c r="G45" i="7"/>
  <c r="K45" i="7" s="1"/>
  <c r="J44" i="7"/>
  <c r="G44" i="7"/>
  <c r="J43" i="7"/>
  <c r="G43" i="7"/>
  <c r="J42" i="7"/>
  <c r="K42" i="7" s="1"/>
  <c r="G42" i="7"/>
  <c r="J41" i="7"/>
  <c r="K41" i="7" s="1"/>
  <c r="G41" i="7"/>
  <c r="J40" i="7"/>
  <c r="K40" i="7" s="1"/>
  <c r="G40" i="7"/>
  <c r="J39" i="7"/>
  <c r="G39" i="7"/>
  <c r="K38" i="7"/>
  <c r="J38" i="7"/>
  <c r="G38" i="7"/>
  <c r="J37" i="7"/>
  <c r="G37" i="7"/>
  <c r="J36" i="7"/>
  <c r="G36" i="7"/>
  <c r="J35" i="7"/>
  <c r="G35" i="7"/>
  <c r="J34" i="7"/>
  <c r="G34" i="7"/>
  <c r="J33" i="7"/>
  <c r="G33" i="7"/>
  <c r="K32" i="7"/>
  <c r="J32" i="7"/>
  <c r="G32" i="7"/>
  <c r="J31" i="7"/>
  <c r="G31" i="7"/>
  <c r="J30" i="7"/>
  <c r="G30" i="7"/>
  <c r="K30" i="7" s="1"/>
  <c r="J29" i="7"/>
  <c r="K29" i="7" s="1"/>
  <c r="G29" i="7"/>
  <c r="J28" i="7"/>
  <c r="G28" i="7"/>
  <c r="J27" i="7"/>
  <c r="G27" i="7"/>
  <c r="J26" i="7"/>
  <c r="K26" i="7" s="1"/>
  <c r="G26" i="7"/>
  <c r="J25" i="7"/>
  <c r="G25" i="7"/>
  <c r="J24" i="7"/>
  <c r="G24" i="7"/>
  <c r="J23" i="7"/>
  <c r="G23" i="7"/>
  <c r="J22" i="7"/>
  <c r="K22" i="7" s="1"/>
  <c r="G22" i="7"/>
  <c r="J21" i="7"/>
  <c r="G21" i="7"/>
  <c r="J20" i="7"/>
  <c r="K20" i="7" s="1"/>
  <c r="G20" i="7"/>
  <c r="J19" i="7"/>
  <c r="G19" i="7"/>
  <c r="J18" i="7"/>
  <c r="G18" i="7"/>
  <c r="J17" i="7"/>
  <c r="G17" i="7"/>
  <c r="K16" i="7"/>
  <c r="J16" i="7"/>
  <c r="G16" i="7"/>
  <c r="J15" i="7"/>
  <c r="G15" i="7"/>
  <c r="J14" i="7"/>
  <c r="G14" i="7"/>
  <c r="K14" i="7" s="1"/>
  <c r="J13" i="7"/>
  <c r="K13" i="7" s="1"/>
  <c r="G13" i="7"/>
  <c r="J12" i="7"/>
  <c r="G12" i="7"/>
  <c r="J11" i="7"/>
  <c r="G11" i="7"/>
  <c r="J10" i="7"/>
  <c r="K10" i="7" s="1"/>
  <c r="G10" i="7"/>
  <c r="J9" i="7"/>
  <c r="G9" i="7"/>
  <c r="J8" i="7"/>
  <c r="G8" i="7"/>
  <c r="J7" i="7"/>
  <c r="G7" i="7"/>
  <c r="J6" i="7"/>
  <c r="K6" i="7" s="1"/>
  <c r="G6" i="7"/>
  <c r="J5" i="7"/>
  <c r="G5" i="7"/>
  <c r="J4" i="7"/>
  <c r="K4" i="7" s="1"/>
  <c r="G4" i="7"/>
  <c r="J3" i="7"/>
  <c r="G3" i="7"/>
  <c r="J2" i="7"/>
  <c r="G2" i="7"/>
  <c r="K8" i="7" l="1"/>
  <c r="K5" i="7"/>
  <c r="K12" i="7"/>
  <c r="K17" i="7"/>
  <c r="K21" i="7"/>
  <c r="K2" i="7"/>
  <c r="K9" i="7"/>
  <c r="K18" i="7"/>
  <c r="K25" i="7"/>
  <c r="K34" i="7"/>
  <c r="K314" i="7"/>
  <c r="K346" i="7"/>
  <c r="K378" i="7"/>
  <c r="K24" i="7"/>
  <c r="K330" i="7"/>
  <c r="K362" i="7"/>
  <c r="K404" i="7"/>
  <c r="K3" i="7"/>
  <c r="K19" i="7"/>
  <c r="K28" i="7"/>
  <c r="K306" i="7"/>
  <c r="K338" i="7"/>
  <c r="K370" i="7"/>
  <c r="L412" i="7"/>
  <c r="K33" i="7"/>
  <c r="K35" i="7"/>
  <c r="K37" i="7"/>
  <c r="K44" i="7"/>
  <c r="K46" i="7"/>
  <c r="K49" i="7"/>
  <c r="K51" i="7"/>
  <c r="K53" i="7"/>
  <c r="K60" i="7"/>
  <c r="K62" i="7"/>
  <c r="K65" i="7"/>
  <c r="K67" i="7"/>
  <c r="K69" i="7"/>
  <c r="K76" i="7"/>
  <c r="K78" i="7"/>
  <c r="K81" i="7"/>
  <c r="K83" i="7"/>
  <c r="K85" i="7"/>
  <c r="K92" i="7"/>
  <c r="K94" i="7"/>
  <c r="K101" i="7"/>
  <c r="K127" i="7"/>
  <c r="K139" i="7"/>
  <c r="K141" i="7"/>
  <c r="K143" i="7"/>
  <c r="K150" i="7"/>
  <c r="K166" i="7"/>
  <c r="K175" i="7"/>
  <c r="K223" i="7"/>
  <c r="K236" i="7"/>
  <c r="K245" i="7"/>
  <c r="K255" i="7"/>
  <c r="K273" i="7"/>
  <c r="K276" i="7"/>
  <c r="K278" i="7"/>
  <c r="K364" i="7"/>
  <c r="K380" i="7"/>
  <c r="K385" i="7"/>
  <c r="K406" i="7"/>
  <c r="K411" i="7"/>
  <c r="K426" i="7"/>
  <c r="K36" i="7"/>
  <c r="K52" i="7"/>
  <c r="K68" i="7"/>
  <c r="K84" i="7"/>
  <c r="K102" i="7"/>
  <c r="K112" i="7"/>
  <c r="K119" i="7"/>
  <c r="K133" i="7"/>
  <c r="K135" i="7"/>
  <c r="K149" i="7"/>
  <c r="K156" i="7"/>
  <c r="K158" i="7"/>
  <c r="K165" i="7"/>
  <c r="K191" i="7"/>
  <c r="K198" i="7"/>
  <c r="K207" i="7"/>
  <c r="K220" i="7"/>
  <c r="K229" i="7"/>
  <c r="K239" i="7"/>
  <c r="K252" i="7"/>
  <c r="K261" i="7"/>
  <c r="K289" i="7"/>
  <c r="K292" i="7"/>
  <c r="K294" i="7"/>
  <c r="K309" i="7"/>
  <c r="K312" i="7"/>
  <c r="K317" i="7"/>
  <c r="K320" i="7"/>
  <c r="K325" i="7"/>
  <c r="K328" i="7"/>
  <c r="K333" i="7"/>
  <c r="K336" i="7"/>
  <c r="K341" i="7"/>
  <c r="K344" i="7"/>
  <c r="K349" i="7"/>
  <c r="K352" i="7"/>
  <c r="K357" i="7"/>
  <c r="K360" i="7"/>
  <c r="K365" i="7"/>
  <c r="K368" i="7"/>
  <c r="K373" i="7"/>
  <c r="K376" i="7"/>
  <c r="K381" i="7"/>
  <c r="K384" i="7"/>
  <c r="K389" i="7"/>
  <c r="K393" i="7"/>
  <c r="K398" i="7"/>
  <c r="K402" i="7"/>
  <c r="K407" i="7"/>
  <c r="K410" i="7"/>
  <c r="K286" i="7"/>
  <c r="K15" i="7"/>
  <c r="K47" i="7"/>
  <c r="K11" i="7"/>
  <c r="K27" i="7"/>
  <c r="K43" i="7"/>
  <c r="K59" i="7"/>
  <c r="K75" i="7"/>
  <c r="K124" i="7"/>
  <c r="K193" i="7"/>
  <c r="K7" i="7"/>
  <c r="K23" i="7"/>
  <c r="K39" i="7"/>
  <c r="K55" i="7"/>
  <c r="K71" i="7"/>
  <c r="K87" i="7"/>
  <c r="K104" i="7"/>
  <c r="K140" i="7"/>
  <c r="K145" i="7"/>
  <c r="K168" i="7"/>
  <c r="K188" i="7"/>
  <c r="K197" i="7"/>
  <c r="K79" i="7"/>
  <c r="K108" i="7"/>
  <c r="K113" i="7"/>
  <c r="K136" i="7"/>
  <c r="K172" i="7"/>
  <c r="K181" i="7"/>
  <c r="K204" i="7"/>
  <c r="K213" i="7"/>
  <c r="K31" i="7"/>
  <c r="K63" i="7"/>
  <c r="K91" i="7"/>
  <c r="K129" i="7"/>
  <c r="K152" i="7"/>
  <c r="K184" i="7"/>
  <c r="K200" i="7"/>
  <c r="K216" i="7"/>
  <c r="K232" i="7"/>
  <c r="K100" i="7"/>
  <c r="K116" i="7"/>
  <c r="K132" i="7"/>
  <c r="K148" i="7"/>
  <c r="K164" i="7"/>
  <c r="K180" i="7"/>
  <c r="K196" i="7"/>
  <c r="K212" i="7"/>
  <c r="K228" i="7"/>
  <c r="K244" i="7"/>
  <c r="K260" i="7"/>
  <c r="K269" i="7"/>
  <c r="K272" i="7"/>
  <c r="K277" i="7"/>
  <c r="K280" i="7"/>
  <c r="K285" i="7"/>
  <c r="K288" i="7"/>
  <c r="K293" i="7"/>
  <c r="K296" i="7"/>
  <c r="K301" i="7"/>
  <c r="K304" i="7"/>
  <c r="K248" i="7"/>
  <c r="K264" i="7"/>
  <c r="H6" i="4"/>
  <c r="H5" i="4" s="1"/>
  <c r="K429" i="7" l="1"/>
  <c r="I6" i="4"/>
  <c r="N120" i="4" l="1"/>
  <c r="N121" i="4"/>
  <c r="N122" i="4"/>
  <c r="N123" i="4"/>
  <c r="N124" i="4"/>
  <c r="N125" i="4"/>
  <c r="N126" i="4"/>
  <c r="N127" i="4"/>
  <c r="I7" i="4"/>
  <c r="K7" i="4" s="1"/>
  <c r="M7" i="4" s="1"/>
  <c r="I8" i="4"/>
  <c r="K8" i="4" s="1"/>
  <c r="M8" i="4" s="1"/>
  <c r="I9" i="4"/>
  <c r="K9" i="4" s="1"/>
  <c r="M9" i="4" s="1"/>
  <c r="I10" i="4"/>
  <c r="K10" i="4" s="1"/>
  <c r="M10" i="4" s="1"/>
  <c r="I11" i="4"/>
  <c r="K11" i="4" s="1"/>
  <c r="M11" i="4" s="1"/>
  <c r="I12" i="4"/>
  <c r="K12" i="4" s="1"/>
  <c r="M12" i="4" s="1"/>
  <c r="I13" i="4"/>
  <c r="K13" i="4" s="1"/>
  <c r="M13" i="4" s="1"/>
  <c r="I14" i="4"/>
  <c r="K14" i="4" s="1"/>
  <c r="M14" i="4" s="1"/>
  <c r="I15" i="4"/>
  <c r="K15" i="4" s="1"/>
  <c r="M15" i="4" s="1"/>
  <c r="I16" i="4"/>
  <c r="K16" i="4" s="1"/>
  <c r="M16" i="4" s="1"/>
  <c r="I17" i="4"/>
  <c r="K17" i="4" s="1"/>
  <c r="M17" i="4" s="1"/>
  <c r="I18" i="4"/>
  <c r="K18" i="4" s="1"/>
  <c r="M18" i="4" s="1"/>
  <c r="I19" i="4"/>
  <c r="K19" i="4" s="1"/>
  <c r="M19" i="4" s="1"/>
  <c r="I20" i="4"/>
  <c r="K20" i="4" s="1"/>
  <c r="M20" i="4" s="1"/>
  <c r="I21" i="4"/>
  <c r="K21" i="4" s="1"/>
  <c r="M21" i="4" s="1"/>
  <c r="I22" i="4"/>
  <c r="K22" i="4" s="1"/>
  <c r="M22" i="4" s="1"/>
  <c r="I23" i="4"/>
  <c r="K23" i="4" s="1"/>
  <c r="M23" i="4" s="1"/>
  <c r="I24" i="4"/>
  <c r="K24" i="4" s="1"/>
  <c r="M24" i="4" s="1"/>
  <c r="I25" i="4"/>
  <c r="K25" i="4" s="1"/>
  <c r="M25" i="4" s="1"/>
  <c r="I26" i="4"/>
  <c r="K26" i="4" s="1"/>
  <c r="M26" i="4" s="1"/>
  <c r="I27" i="4"/>
  <c r="K27" i="4" s="1"/>
  <c r="M27" i="4" s="1"/>
  <c r="I28" i="4"/>
  <c r="K28" i="4" s="1"/>
  <c r="M28" i="4" s="1"/>
  <c r="I29" i="4"/>
  <c r="K29" i="4" s="1"/>
  <c r="M29" i="4" s="1"/>
  <c r="I30" i="4"/>
  <c r="K30" i="4" s="1"/>
  <c r="M30" i="4" s="1"/>
  <c r="I31" i="4"/>
  <c r="K31" i="4" s="1"/>
  <c r="M31" i="4" s="1"/>
  <c r="I32" i="4"/>
  <c r="K32" i="4" s="1"/>
  <c r="M32" i="4" s="1"/>
  <c r="I33" i="4"/>
  <c r="K33" i="4" s="1"/>
  <c r="M33" i="4" s="1"/>
  <c r="I34" i="4"/>
  <c r="K34" i="4" s="1"/>
  <c r="M34" i="4" s="1"/>
  <c r="I35" i="4"/>
  <c r="K35" i="4" s="1"/>
  <c r="M35" i="4" s="1"/>
  <c r="I36" i="4"/>
  <c r="K36" i="4" s="1"/>
  <c r="M36" i="4" s="1"/>
  <c r="I37" i="4"/>
  <c r="K37" i="4" s="1"/>
  <c r="M37" i="4" s="1"/>
  <c r="I38" i="4"/>
  <c r="K38" i="4" s="1"/>
  <c r="M38" i="4" s="1"/>
  <c r="I39" i="4"/>
  <c r="K39" i="4" s="1"/>
  <c r="M39" i="4" s="1"/>
  <c r="I40" i="4"/>
  <c r="K40" i="4" s="1"/>
  <c r="M40" i="4" s="1"/>
  <c r="I41" i="4"/>
  <c r="K41" i="4" s="1"/>
  <c r="M41" i="4" s="1"/>
  <c r="I42" i="4"/>
  <c r="K42" i="4" s="1"/>
  <c r="M42" i="4" s="1"/>
  <c r="I43" i="4"/>
  <c r="K43" i="4" s="1"/>
  <c r="M43" i="4" s="1"/>
  <c r="I44" i="4"/>
  <c r="K44" i="4" s="1"/>
  <c r="M44" i="4" s="1"/>
  <c r="I45" i="4"/>
  <c r="K45" i="4" s="1"/>
  <c r="M45" i="4" s="1"/>
  <c r="I46" i="4"/>
  <c r="K46" i="4" s="1"/>
  <c r="M46" i="4" s="1"/>
  <c r="I47" i="4"/>
  <c r="K47" i="4" s="1"/>
  <c r="M47" i="4" s="1"/>
  <c r="I48" i="4"/>
  <c r="K48" i="4" s="1"/>
  <c r="M48" i="4" s="1"/>
  <c r="I49" i="4"/>
  <c r="K49" i="4" s="1"/>
  <c r="M49" i="4" s="1"/>
  <c r="I50" i="4"/>
  <c r="K50" i="4" s="1"/>
  <c r="M50" i="4" s="1"/>
  <c r="I51" i="4"/>
  <c r="K51" i="4" s="1"/>
  <c r="M51" i="4" s="1"/>
  <c r="I52" i="4"/>
  <c r="K52" i="4" s="1"/>
  <c r="M52" i="4" s="1"/>
  <c r="I53" i="4"/>
  <c r="K53" i="4" s="1"/>
  <c r="M53" i="4" s="1"/>
  <c r="I54" i="4"/>
  <c r="K54" i="4" s="1"/>
  <c r="M54" i="4" s="1"/>
  <c r="I55" i="4"/>
  <c r="K55" i="4" s="1"/>
  <c r="M55" i="4" s="1"/>
  <c r="I56" i="4"/>
  <c r="K56" i="4" s="1"/>
  <c r="M56" i="4" s="1"/>
  <c r="I57" i="4"/>
  <c r="K57" i="4" s="1"/>
  <c r="M57" i="4" s="1"/>
  <c r="I58" i="4"/>
  <c r="K58" i="4" s="1"/>
  <c r="M58" i="4" s="1"/>
  <c r="I59" i="4"/>
  <c r="K59" i="4" s="1"/>
  <c r="M59" i="4" s="1"/>
  <c r="I60" i="4"/>
  <c r="K60" i="4" s="1"/>
  <c r="M60" i="4" s="1"/>
  <c r="I61" i="4"/>
  <c r="K61" i="4" s="1"/>
  <c r="M61" i="4" s="1"/>
  <c r="I62" i="4"/>
  <c r="K62" i="4" s="1"/>
  <c r="M62" i="4" s="1"/>
  <c r="I63" i="4"/>
  <c r="K63" i="4" s="1"/>
  <c r="M63" i="4" s="1"/>
  <c r="I64" i="4"/>
  <c r="K64" i="4" s="1"/>
  <c r="M64" i="4" s="1"/>
  <c r="I65" i="4"/>
  <c r="K65" i="4" s="1"/>
  <c r="M65" i="4" s="1"/>
  <c r="I66" i="4"/>
  <c r="K66" i="4" s="1"/>
  <c r="M66" i="4" s="1"/>
  <c r="I67" i="4"/>
  <c r="K67" i="4" s="1"/>
  <c r="M67" i="4" s="1"/>
  <c r="I68" i="4"/>
  <c r="K68" i="4" s="1"/>
  <c r="M68" i="4" s="1"/>
  <c r="I69" i="4"/>
  <c r="K69" i="4" s="1"/>
  <c r="M69" i="4" s="1"/>
  <c r="I70" i="4"/>
  <c r="K70" i="4" s="1"/>
  <c r="M70" i="4" s="1"/>
  <c r="I71" i="4"/>
  <c r="K71" i="4" s="1"/>
  <c r="M71" i="4" s="1"/>
  <c r="I72" i="4"/>
  <c r="K72" i="4" s="1"/>
  <c r="M72" i="4" s="1"/>
  <c r="I73" i="4"/>
  <c r="K73" i="4" s="1"/>
  <c r="M73" i="4" s="1"/>
  <c r="I74" i="4"/>
  <c r="K74" i="4" s="1"/>
  <c r="M74" i="4" s="1"/>
  <c r="I75" i="4"/>
  <c r="K75" i="4" s="1"/>
  <c r="M75" i="4" s="1"/>
  <c r="I76" i="4"/>
  <c r="K76" i="4" s="1"/>
  <c r="M76" i="4" s="1"/>
  <c r="I77" i="4"/>
  <c r="K77" i="4" s="1"/>
  <c r="M77" i="4" s="1"/>
  <c r="I78" i="4"/>
  <c r="K78" i="4" s="1"/>
  <c r="M78" i="4" s="1"/>
  <c r="I79" i="4"/>
  <c r="K79" i="4" s="1"/>
  <c r="M79" i="4" s="1"/>
  <c r="I80" i="4"/>
  <c r="K80" i="4" s="1"/>
  <c r="M80" i="4" s="1"/>
  <c r="I81" i="4"/>
  <c r="K81" i="4" s="1"/>
  <c r="M81" i="4" s="1"/>
  <c r="I82" i="4"/>
  <c r="K82" i="4" s="1"/>
  <c r="M82" i="4" s="1"/>
  <c r="I83" i="4"/>
  <c r="K83" i="4" s="1"/>
  <c r="M83" i="4" s="1"/>
  <c r="I84" i="4"/>
  <c r="K84" i="4" s="1"/>
  <c r="M84" i="4" s="1"/>
  <c r="I85" i="4"/>
  <c r="K85" i="4" s="1"/>
  <c r="M85" i="4" s="1"/>
  <c r="I86" i="4"/>
  <c r="K86" i="4" s="1"/>
  <c r="M86" i="4" s="1"/>
  <c r="I87" i="4"/>
  <c r="K87" i="4" s="1"/>
  <c r="M87" i="4" s="1"/>
  <c r="I88" i="4"/>
  <c r="K88" i="4" s="1"/>
  <c r="M88" i="4" s="1"/>
  <c r="I89" i="4"/>
  <c r="K89" i="4" s="1"/>
  <c r="M89" i="4" s="1"/>
  <c r="I90" i="4"/>
  <c r="K90" i="4" s="1"/>
  <c r="M90" i="4" s="1"/>
  <c r="I91" i="4"/>
  <c r="K91" i="4" s="1"/>
  <c r="M91" i="4" s="1"/>
  <c r="I92" i="4"/>
  <c r="K92" i="4" s="1"/>
  <c r="M92" i="4" s="1"/>
  <c r="I93" i="4"/>
  <c r="K93" i="4" s="1"/>
  <c r="M93" i="4" s="1"/>
  <c r="I94" i="4"/>
  <c r="K94" i="4" s="1"/>
  <c r="M94" i="4" s="1"/>
  <c r="I95" i="4"/>
  <c r="K95" i="4" s="1"/>
  <c r="M95" i="4" s="1"/>
  <c r="I96" i="4"/>
  <c r="K96" i="4" s="1"/>
  <c r="M96" i="4" s="1"/>
  <c r="I97" i="4"/>
  <c r="K97" i="4" s="1"/>
  <c r="M97" i="4" s="1"/>
  <c r="I98" i="4"/>
  <c r="K98" i="4" s="1"/>
  <c r="M98" i="4" s="1"/>
  <c r="I99" i="4"/>
  <c r="K99" i="4" s="1"/>
  <c r="M99" i="4" s="1"/>
  <c r="I100" i="4"/>
  <c r="K100" i="4" s="1"/>
  <c r="M100" i="4" s="1"/>
  <c r="I101" i="4"/>
  <c r="K101" i="4" s="1"/>
  <c r="M101" i="4" s="1"/>
  <c r="I102" i="4"/>
  <c r="K102" i="4" s="1"/>
  <c r="M102" i="4" s="1"/>
  <c r="I103" i="4"/>
  <c r="K103" i="4" s="1"/>
  <c r="M103" i="4" s="1"/>
  <c r="I104" i="4"/>
  <c r="K104" i="4" s="1"/>
  <c r="M104" i="4" s="1"/>
  <c r="I105" i="4"/>
  <c r="K105" i="4" s="1"/>
  <c r="M105" i="4" s="1"/>
  <c r="I106" i="4"/>
  <c r="K106" i="4" s="1"/>
  <c r="M106" i="4" s="1"/>
  <c r="I107" i="4"/>
  <c r="K107" i="4" s="1"/>
  <c r="M107" i="4" s="1"/>
  <c r="I108" i="4"/>
  <c r="K108" i="4" s="1"/>
  <c r="M108" i="4" s="1"/>
  <c r="I109" i="4"/>
  <c r="K109" i="4" s="1"/>
  <c r="M109" i="4" s="1"/>
  <c r="I110" i="4"/>
  <c r="K110" i="4" s="1"/>
  <c r="M110" i="4" s="1"/>
  <c r="I111" i="4"/>
  <c r="K111" i="4" s="1"/>
  <c r="M111" i="4" s="1"/>
  <c r="I112" i="4"/>
  <c r="K112" i="4" s="1"/>
  <c r="M112" i="4" s="1"/>
  <c r="I113" i="4"/>
  <c r="K113" i="4" s="1"/>
  <c r="M113" i="4" s="1"/>
  <c r="I114" i="4"/>
  <c r="K114" i="4" s="1"/>
  <c r="M114" i="4" s="1"/>
  <c r="I115" i="4"/>
  <c r="K115" i="4" s="1"/>
  <c r="M115" i="4" s="1"/>
  <c r="I116" i="4"/>
  <c r="K116" i="4" s="1"/>
  <c r="M116" i="4" s="1"/>
  <c r="I117" i="4"/>
  <c r="K117" i="4" s="1"/>
  <c r="M117" i="4" s="1"/>
  <c r="I118" i="4"/>
  <c r="K118" i="4" s="1"/>
  <c r="M118" i="4" s="1"/>
  <c r="I119" i="4"/>
  <c r="K119" i="4" s="1"/>
  <c r="M119" i="4" s="1"/>
  <c r="I120" i="4"/>
  <c r="K120" i="4" s="1"/>
  <c r="M120" i="4" s="1"/>
  <c r="I121" i="4"/>
  <c r="K121" i="4" s="1"/>
  <c r="M121" i="4" s="1"/>
  <c r="I122" i="4"/>
  <c r="K122" i="4" s="1"/>
  <c r="M122" i="4" s="1"/>
  <c r="I123" i="4"/>
  <c r="K123" i="4" s="1"/>
  <c r="M123" i="4" s="1"/>
  <c r="I124" i="4"/>
  <c r="K124" i="4" s="1"/>
  <c r="M124" i="4" s="1"/>
  <c r="I125" i="4"/>
  <c r="K125" i="4" s="1"/>
  <c r="M125" i="4" s="1"/>
  <c r="I126" i="4"/>
  <c r="K126" i="4" s="1"/>
  <c r="M126" i="4" s="1"/>
  <c r="I127" i="4"/>
  <c r="K127" i="4" s="1"/>
  <c r="M127" i="4" s="1"/>
  <c r="I4" i="4"/>
  <c r="K4" i="4" s="1"/>
  <c r="M4" i="4" s="1"/>
  <c r="T127" i="4"/>
  <c r="R127" i="4"/>
  <c r="Q127" i="4"/>
  <c r="T126" i="4"/>
  <c r="R126" i="4"/>
  <c r="Q126" i="4"/>
  <c r="T125" i="4"/>
  <c r="R125" i="4"/>
  <c r="Q125" i="4"/>
  <c r="T124" i="4"/>
  <c r="R124" i="4"/>
  <c r="Q124" i="4"/>
  <c r="T123" i="4"/>
  <c r="R123" i="4"/>
  <c r="Q123" i="4"/>
  <c r="T122" i="4"/>
  <c r="R122" i="4"/>
  <c r="Q122" i="4"/>
  <c r="T121" i="4"/>
  <c r="R121" i="4"/>
  <c r="Q121" i="4"/>
  <c r="T120" i="4"/>
  <c r="R120" i="4"/>
  <c r="Q120" i="4"/>
  <c r="T119" i="4"/>
  <c r="R119" i="4"/>
  <c r="Q119" i="4"/>
  <c r="N119" i="4"/>
  <c r="T118" i="4"/>
  <c r="R118" i="4"/>
  <c r="Q118" i="4"/>
  <c r="N118" i="4"/>
  <c r="T117" i="4"/>
  <c r="R117" i="4"/>
  <c r="Q117" i="4"/>
  <c r="N117" i="4"/>
  <c r="T116" i="4"/>
  <c r="R116" i="4"/>
  <c r="Q116" i="4"/>
  <c r="N116" i="4"/>
  <c r="T115" i="4"/>
  <c r="R115" i="4"/>
  <c r="Q115" i="4"/>
  <c r="N115" i="4"/>
  <c r="T114" i="4"/>
  <c r="R114" i="4"/>
  <c r="Q114" i="4"/>
  <c r="N114" i="4"/>
  <c r="T113" i="4"/>
  <c r="R113" i="4"/>
  <c r="Q113" i="4"/>
  <c r="N113" i="4"/>
  <c r="T112" i="4"/>
  <c r="R112" i="4"/>
  <c r="Q112" i="4"/>
  <c r="N112" i="4"/>
  <c r="T111" i="4"/>
  <c r="R111" i="4"/>
  <c r="Q111" i="4"/>
  <c r="N111" i="4"/>
  <c r="T110" i="4"/>
  <c r="R110" i="4"/>
  <c r="Q110" i="4"/>
  <c r="N110" i="4"/>
  <c r="T109" i="4"/>
  <c r="R109" i="4"/>
  <c r="Q109" i="4"/>
  <c r="N109" i="4"/>
  <c r="T108" i="4"/>
  <c r="R108" i="4"/>
  <c r="Q108" i="4"/>
  <c r="N108" i="4"/>
  <c r="T107" i="4"/>
  <c r="R107" i="4"/>
  <c r="Q107" i="4"/>
  <c r="N107" i="4"/>
  <c r="T106" i="4"/>
  <c r="R106" i="4"/>
  <c r="Q106" i="4"/>
  <c r="N106" i="4"/>
  <c r="T105" i="4"/>
  <c r="R105" i="4"/>
  <c r="Q105" i="4"/>
  <c r="N105" i="4"/>
  <c r="T104" i="4"/>
  <c r="R104" i="4"/>
  <c r="Q104" i="4"/>
  <c r="N104" i="4"/>
  <c r="T103" i="4"/>
  <c r="R103" i="4"/>
  <c r="Q103" i="4"/>
  <c r="N103" i="4"/>
  <c r="T102" i="4"/>
  <c r="R102" i="4"/>
  <c r="Q102" i="4"/>
  <c r="N102" i="4"/>
  <c r="T101" i="4"/>
  <c r="R101" i="4"/>
  <c r="Q101" i="4"/>
  <c r="N101" i="4"/>
  <c r="T100" i="4"/>
  <c r="R100" i="4"/>
  <c r="Q100" i="4"/>
  <c r="N100" i="4"/>
  <c r="T99" i="4"/>
  <c r="R99" i="4"/>
  <c r="Q99" i="4"/>
  <c r="N99" i="4"/>
  <c r="T98" i="4"/>
  <c r="R98" i="4"/>
  <c r="Q98" i="4"/>
  <c r="N98" i="4"/>
  <c r="T97" i="4"/>
  <c r="R97" i="4"/>
  <c r="Q97" i="4"/>
  <c r="N97" i="4"/>
  <c r="T96" i="4"/>
  <c r="R96" i="4"/>
  <c r="Q96" i="4"/>
  <c r="N96" i="4"/>
  <c r="T95" i="4"/>
  <c r="R95" i="4"/>
  <c r="Q95" i="4"/>
  <c r="N95" i="4"/>
  <c r="T94" i="4"/>
  <c r="R94" i="4"/>
  <c r="Q94" i="4"/>
  <c r="N94" i="4"/>
  <c r="T93" i="4"/>
  <c r="R93" i="4"/>
  <c r="Q93" i="4"/>
  <c r="N93" i="4"/>
  <c r="T92" i="4"/>
  <c r="R92" i="4"/>
  <c r="Q92" i="4"/>
  <c r="N92" i="4"/>
  <c r="T91" i="4"/>
  <c r="R91" i="4"/>
  <c r="Q91" i="4"/>
  <c r="N91" i="4"/>
  <c r="T90" i="4"/>
  <c r="R90" i="4"/>
  <c r="Q90" i="4"/>
  <c r="N90" i="4"/>
  <c r="T89" i="4"/>
  <c r="R89" i="4"/>
  <c r="Q89" i="4"/>
  <c r="N89" i="4"/>
  <c r="T88" i="4"/>
  <c r="R88" i="4"/>
  <c r="Q88" i="4"/>
  <c r="N88" i="4"/>
  <c r="T87" i="4"/>
  <c r="R87" i="4"/>
  <c r="Q87" i="4"/>
  <c r="N87" i="4"/>
  <c r="T86" i="4"/>
  <c r="R86" i="4"/>
  <c r="Q86" i="4"/>
  <c r="N86" i="4"/>
  <c r="T85" i="4"/>
  <c r="R85" i="4"/>
  <c r="Q85" i="4"/>
  <c r="N85" i="4"/>
  <c r="T84" i="4"/>
  <c r="R84" i="4"/>
  <c r="Q84" i="4"/>
  <c r="N84" i="4"/>
  <c r="T83" i="4"/>
  <c r="R83" i="4"/>
  <c r="Q83" i="4"/>
  <c r="N83" i="4"/>
  <c r="T82" i="4"/>
  <c r="R82" i="4"/>
  <c r="Q82" i="4"/>
  <c r="N82" i="4"/>
  <c r="T81" i="4"/>
  <c r="R81" i="4"/>
  <c r="Q81" i="4"/>
  <c r="N81" i="4"/>
  <c r="T80" i="4"/>
  <c r="R80" i="4"/>
  <c r="Q80" i="4"/>
  <c r="N80" i="4"/>
  <c r="T79" i="4"/>
  <c r="R79" i="4"/>
  <c r="Q79" i="4"/>
  <c r="N79" i="4"/>
  <c r="T78" i="4"/>
  <c r="R78" i="4"/>
  <c r="Q78" i="4"/>
  <c r="N78" i="4"/>
  <c r="T77" i="4"/>
  <c r="R77" i="4"/>
  <c r="Q77" i="4"/>
  <c r="N77" i="4"/>
  <c r="T76" i="4"/>
  <c r="R76" i="4"/>
  <c r="Q76" i="4"/>
  <c r="N76" i="4"/>
  <c r="T75" i="4"/>
  <c r="R75" i="4"/>
  <c r="Q75" i="4"/>
  <c r="N75" i="4"/>
  <c r="T74" i="4"/>
  <c r="R74" i="4"/>
  <c r="Q74" i="4"/>
  <c r="N74" i="4"/>
  <c r="T73" i="4"/>
  <c r="R73" i="4"/>
  <c r="Q73" i="4"/>
  <c r="N73" i="4"/>
  <c r="T72" i="4"/>
  <c r="R72" i="4"/>
  <c r="Q72" i="4"/>
  <c r="N72" i="4"/>
  <c r="T71" i="4"/>
  <c r="R71" i="4"/>
  <c r="Q71" i="4"/>
  <c r="N71" i="4"/>
  <c r="T70" i="4"/>
  <c r="R70" i="4"/>
  <c r="Q70" i="4"/>
  <c r="N70" i="4"/>
  <c r="T69" i="4"/>
  <c r="R69" i="4"/>
  <c r="Q69" i="4"/>
  <c r="N69" i="4"/>
  <c r="T68" i="4"/>
  <c r="R68" i="4"/>
  <c r="Q68" i="4"/>
  <c r="N68" i="4"/>
  <c r="T67" i="4"/>
  <c r="R67" i="4"/>
  <c r="Q67" i="4"/>
  <c r="N67" i="4"/>
  <c r="T66" i="4"/>
  <c r="R66" i="4"/>
  <c r="Q66" i="4"/>
  <c r="N66" i="4"/>
  <c r="T65" i="4"/>
  <c r="R65" i="4"/>
  <c r="Q65" i="4"/>
  <c r="N65" i="4"/>
  <c r="T64" i="4"/>
  <c r="R64" i="4"/>
  <c r="Q64" i="4"/>
  <c r="N64" i="4"/>
  <c r="T63" i="4"/>
  <c r="R63" i="4"/>
  <c r="Q63" i="4"/>
  <c r="N63" i="4"/>
  <c r="T62" i="4"/>
  <c r="R62" i="4"/>
  <c r="Q62" i="4"/>
  <c r="N62" i="4"/>
  <c r="T61" i="4"/>
  <c r="R61" i="4"/>
  <c r="Q61" i="4"/>
  <c r="N61" i="4"/>
  <c r="S61" i="4" s="1"/>
  <c r="T60" i="4"/>
  <c r="R60" i="4"/>
  <c r="Q60" i="4"/>
  <c r="N60" i="4"/>
  <c r="T59" i="4"/>
  <c r="R59" i="4"/>
  <c r="Q59" i="4"/>
  <c r="N59" i="4"/>
  <c r="S59" i="4" s="1"/>
  <c r="T58" i="4"/>
  <c r="R58" i="4"/>
  <c r="Q58" i="4"/>
  <c r="N58" i="4"/>
  <c r="T57" i="4"/>
  <c r="R57" i="4"/>
  <c r="Q57" i="4"/>
  <c r="N57" i="4"/>
  <c r="S57" i="4" s="1"/>
  <c r="T56" i="4"/>
  <c r="R56" i="4"/>
  <c r="Q56" i="4"/>
  <c r="N56" i="4"/>
  <c r="T55" i="4"/>
  <c r="R55" i="4"/>
  <c r="Q55" i="4"/>
  <c r="N55" i="4"/>
  <c r="T54" i="4"/>
  <c r="R54" i="4"/>
  <c r="N54" i="4"/>
  <c r="Q54" i="4"/>
  <c r="T53" i="4"/>
  <c r="R53" i="4"/>
  <c r="Q53" i="4"/>
  <c r="N53" i="4"/>
  <c r="S53" i="4" s="1"/>
  <c r="T52" i="4"/>
  <c r="R52" i="4"/>
  <c r="Q52" i="4"/>
  <c r="N52" i="4"/>
  <c r="T51" i="4"/>
  <c r="R51" i="4"/>
  <c r="Q51" i="4"/>
  <c r="N51" i="4"/>
  <c r="S51" i="4" s="1"/>
  <c r="T50" i="4"/>
  <c r="R50" i="4"/>
  <c r="Q50" i="4"/>
  <c r="N50" i="4"/>
  <c r="T49" i="4"/>
  <c r="R49" i="4"/>
  <c r="Q49" i="4"/>
  <c r="N49" i="4"/>
  <c r="S49" i="4" s="1"/>
  <c r="T48" i="4"/>
  <c r="R48" i="4"/>
  <c r="Q48" i="4"/>
  <c r="N48" i="4"/>
  <c r="T47" i="4"/>
  <c r="R47" i="4"/>
  <c r="Q47" i="4"/>
  <c r="N47" i="4"/>
  <c r="S47" i="4" s="1"/>
  <c r="T46" i="4"/>
  <c r="R46" i="4"/>
  <c r="Q46" i="4"/>
  <c r="N46" i="4"/>
  <c r="T45" i="4"/>
  <c r="R45" i="4"/>
  <c r="Q45" i="4"/>
  <c r="N45" i="4"/>
  <c r="S45" i="4" s="1"/>
  <c r="T44" i="4"/>
  <c r="R44" i="4"/>
  <c r="Q44" i="4"/>
  <c r="N44" i="4"/>
  <c r="T43" i="4"/>
  <c r="R43" i="4"/>
  <c r="Q43" i="4"/>
  <c r="N43" i="4"/>
  <c r="S43" i="4" s="1"/>
  <c r="T42" i="4"/>
  <c r="R42" i="4"/>
  <c r="Q42" i="4"/>
  <c r="N42" i="4"/>
  <c r="T41" i="4"/>
  <c r="R41" i="4"/>
  <c r="Q41" i="4"/>
  <c r="N41" i="4"/>
  <c r="T40" i="4"/>
  <c r="R40" i="4"/>
  <c r="Q40" i="4"/>
  <c r="N40" i="4"/>
  <c r="T39" i="4"/>
  <c r="R39" i="4"/>
  <c r="Q39" i="4"/>
  <c r="N39" i="4"/>
  <c r="S39" i="4" s="1"/>
  <c r="T38" i="4"/>
  <c r="R38" i="4"/>
  <c r="Q38" i="4"/>
  <c r="N38" i="4"/>
  <c r="T37" i="4"/>
  <c r="R37" i="4"/>
  <c r="Q37" i="4"/>
  <c r="N37" i="4"/>
  <c r="S37" i="4" s="1"/>
  <c r="T36" i="4"/>
  <c r="R36" i="4"/>
  <c r="Q36" i="4"/>
  <c r="N36" i="4"/>
  <c r="T35" i="4"/>
  <c r="R35" i="4"/>
  <c r="Q35" i="4"/>
  <c r="N35" i="4"/>
  <c r="S35" i="4" s="1"/>
  <c r="T34" i="4"/>
  <c r="R34" i="4"/>
  <c r="Q34" i="4"/>
  <c r="N34" i="4"/>
  <c r="T33" i="4"/>
  <c r="R33" i="4"/>
  <c r="Q33" i="4"/>
  <c r="N33" i="4"/>
  <c r="S33" i="4" s="1"/>
  <c r="T32" i="4"/>
  <c r="R32" i="4"/>
  <c r="Q32" i="4"/>
  <c r="N32" i="4"/>
  <c r="T31" i="4"/>
  <c r="R31" i="4"/>
  <c r="Q31" i="4"/>
  <c r="N31" i="4"/>
  <c r="S31" i="4" s="1"/>
  <c r="T30" i="4"/>
  <c r="R30" i="4"/>
  <c r="Q30" i="4"/>
  <c r="N30" i="4"/>
  <c r="T29" i="4"/>
  <c r="R29" i="4"/>
  <c r="Q29" i="4"/>
  <c r="N29" i="4"/>
  <c r="S29" i="4" s="1"/>
  <c r="R28" i="4"/>
  <c r="Q28" i="4"/>
  <c r="N28" i="4"/>
  <c r="T27" i="4"/>
  <c r="R27" i="4"/>
  <c r="Q27" i="4"/>
  <c r="N27" i="4"/>
  <c r="T26" i="4"/>
  <c r="R26" i="4"/>
  <c r="Q26" i="4"/>
  <c r="N26" i="4"/>
  <c r="T25" i="4"/>
  <c r="R25" i="4"/>
  <c r="Q25" i="4"/>
  <c r="N25" i="4"/>
  <c r="T24" i="4"/>
  <c r="R24" i="4"/>
  <c r="Q24" i="4"/>
  <c r="N24" i="4"/>
  <c r="T23" i="4"/>
  <c r="R23" i="4"/>
  <c r="Q23" i="4"/>
  <c r="N23" i="4"/>
  <c r="T22" i="4"/>
  <c r="R22" i="4"/>
  <c r="Q22" i="4"/>
  <c r="N22" i="4"/>
  <c r="T21" i="4"/>
  <c r="R21" i="4"/>
  <c r="Q21" i="4"/>
  <c r="N21" i="4"/>
  <c r="T20" i="4"/>
  <c r="R20" i="4"/>
  <c r="Q20" i="4"/>
  <c r="N20" i="4"/>
  <c r="T19" i="4"/>
  <c r="R19" i="4"/>
  <c r="Q19" i="4"/>
  <c r="N19" i="4"/>
  <c r="T18" i="4"/>
  <c r="R18" i="4"/>
  <c r="Q18" i="4"/>
  <c r="N18" i="4"/>
  <c r="T17" i="4"/>
  <c r="R17" i="4"/>
  <c r="Q17" i="4"/>
  <c r="N17" i="4"/>
  <c r="T16" i="4"/>
  <c r="R16" i="4"/>
  <c r="Q16" i="4"/>
  <c r="N16" i="4"/>
  <c r="T15" i="4"/>
  <c r="R15" i="4"/>
  <c r="Q15" i="4"/>
  <c r="N15" i="4"/>
  <c r="T14" i="4"/>
  <c r="R14" i="4"/>
  <c r="Q14" i="4"/>
  <c r="N14" i="4"/>
  <c r="T13" i="4"/>
  <c r="R13" i="4"/>
  <c r="Q13" i="4"/>
  <c r="N13" i="4"/>
  <c r="T12" i="4"/>
  <c r="R12" i="4"/>
  <c r="Q12" i="4"/>
  <c r="N12" i="4"/>
  <c r="T11" i="4"/>
  <c r="R11" i="4"/>
  <c r="Q11" i="4"/>
  <c r="N11" i="4"/>
  <c r="T10" i="4"/>
  <c r="R10" i="4"/>
  <c r="Q10" i="4"/>
  <c r="N10" i="4"/>
  <c r="T9" i="4"/>
  <c r="R9" i="4"/>
  <c r="Q9" i="4"/>
  <c r="N9" i="4"/>
  <c r="T8" i="4"/>
  <c r="R8" i="4"/>
  <c r="Q8" i="4"/>
  <c r="N8" i="4"/>
  <c r="T7" i="4"/>
  <c r="R7" i="4"/>
  <c r="Q7" i="4"/>
  <c r="N7" i="4"/>
  <c r="T6" i="4"/>
  <c r="R6" i="4"/>
  <c r="Q6" i="4"/>
  <c r="N6" i="4"/>
  <c r="K6" i="4"/>
  <c r="M6" i="4" s="1"/>
  <c r="T5" i="4"/>
  <c r="R5" i="4"/>
  <c r="Q5" i="4"/>
  <c r="N5" i="4"/>
  <c r="I5" i="4"/>
  <c r="K5" i="4" s="1"/>
  <c r="M5" i="4" s="1"/>
  <c r="T4" i="4"/>
  <c r="R4" i="4"/>
  <c r="Q4" i="4"/>
  <c r="N4" i="4"/>
  <c r="U29" i="4" l="1"/>
  <c r="W29" i="4" s="1"/>
  <c r="U35" i="4"/>
  <c r="W35" i="4" s="1"/>
  <c r="S8" i="4"/>
  <c r="U8" i="4" s="1"/>
  <c r="W8" i="4" s="1"/>
  <c r="X8" i="4" s="1"/>
  <c r="S10" i="4"/>
  <c r="S11" i="4"/>
  <c r="S12" i="4"/>
  <c r="S17" i="4"/>
  <c r="U31" i="4"/>
  <c r="W31" i="4" s="1"/>
  <c r="U39" i="4"/>
  <c r="W39" i="4" s="1"/>
  <c r="U43" i="4"/>
  <c r="W43" i="4" s="1"/>
  <c r="U45" i="4"/>
  <c r="W45" i="4" s="1"/>
  <c r="X45" i="4" s="1"/>
  <c r="U47" i="4"/>
  <c r="W47" i="4" s="1"/>
  <c r="U49" i="4"/>
  <c r="W49" i="4" s="1"/>
  <c r="U51" i="4"/>
  <c r="W51" i="4" s="1"/>
  <c r="U53" i="4"/>
  <c r="W53" i="4" s="1"/>
  <c r="X53" i="4" s="1"/>
  <c r="U57" i="4"/>
  <c r="W57" i="4" s="1"/>
  <c r="U59" i="4"/>
  <c r="W59" i="4" s="1"/>
  <c r="U61" i="4"/>
  <c r="W61" i="4" s="1"/>
  <c r="U33" i="4"/>
  <c r="W33" i="4" s="1"/>
  <c r="X33" i="4" s="1"/>
  <c r="U37" i="4"/>
  <c r="W37" i="4" s="1"/>
  <c r="S9" i="4"/>
  <c r="S13" i="4"/>
  <c r="S5" i="4"/>
  <c r="U5" i="4" s="1"/>
  <c r="W5" i="4" s="1"/>
  <c r="X5" i="4" s="1"/>
  <c r="S6" i="4"/>
  <c r="U6" i="4" s="1"/>
  <c r="W6" i="4" s="1"/>
  <c r="X6" i="4" s="1"/>
  <c r="S65" i="4"/>
  <c r="U65" i="4" s="1"/>
  <c r="W65" i="4" s="1"/>
  <c r="X65" i="4" s="1"/>
  <c r="S67" i="4"/>
  <c r="U67" i="4" s="1"/>
  <c r="W67" i="4" s="1"/>
  <c r="S69" i="4"/>
  <c r="U69" i="4" s="1"/>
  <c r="W69" i="4" s="1"/>
  <c r="X69" i="4" s="1"/>
  <c r="S73" i="4"/>
  <c r="U73" i="4" s="1"/>
  <c r="W73" i="4" s="1"/>
  <c r="S75" i="4"/>
  <c r="U75" i="4" s="1"/>
  <c r="W75" i="4" s="1"/>
  <c r="S77" i="4"/>
  <c r="U77" i="4" s="1"/>
  <c r="W77" i="4" s="1"/>
  <c r="S81" i="4"/>
  <c r="U81" i="4" s="1"/>
  <c r="W81" i="4" s="1"/>
  <c r="X81" i="4" s="1"/>
  <c r="S83" i="4"/>
  <c r="U83" i="4" s="1"/>
  <c r="W83" i="4" s="1"/>
  <c r="S85" i="4"/>
  <c r="U85" i="4" s="1"/>
  <c r="W85" i="4" s="1"/>
  <c r="X85" i="4" s="1"/>
  <c r="S89" i="4"/>
  <c r="U89" i="4" s="1"/>
  <c r="W89" i="4" s="1"/>
  <c r="S91" i="4"/>
  <c r="U91" i="4" s="1"/>
  <c r="W91" i="4" s="1"/>
  <c r="X91" i="4" s="1"/>
  <c r="S93" i="4"/>
  <c r="U93" i="4" s="1"/>
  <c r="W93" i="4" s="1"/>
  <c r="S97" i="4"/>
  <c r="U97" i="4" s="1"/>
  <c r="W97" i="4" s="1"/>
  <c r="S99" i="4"/>
  <c r="U99" i="4" s="1"/>
  <c r="W99" i="4" s="1"/>
  <c r="S101" i="4"/>
  <c r="U101" i="4" s="1"/>
  <c r="W101" i="4" s="1"/>
  <c r="X101" i="4" s="1"/>
  <c r="S105" i="4"/>
  <c r="U105" i="4" s="1"/>
  <c r="W105" i="4" s="1"/>
  <c r="X105" i="4" s="1"/>
  <c r="S107" i="4"/>
  <c r="U107" i="4" s="1"/>
  <c r="W107" i="4" s="1"/>
  <c r="S109" i="4"/>
  <c r="U109" i="4" s="1"/>
  <c r="W109" i="4" s="1"/>
  <c r="S113" i="4"/>
  <c r="U113" i="4" s="1"/>
  <c r="W113" i="4" s="1"/>
  <c r="X113" i="4" s="1"/>
  <c r="S115" i="4"/>
  <c r="U115" i="4" s="1"/>
  <c r="W115" i="4" s="1"/>
  <c r="S117" i="4"/>
  <c r="U117" i="4" s="1"/>
  <c r="W117" i="4" s="1"/>
  <c r="S124" i="4"/>
  <c r="U124" i="4" s="1"/>
  <c r="W124" i="4" s="1"/>
  <c r="X124" i="4" s="1"/>
  <c r="S44" i="4"/>
  <c r="U44" i="4" s="1"/>
  <c r="W44" i="4" s="1"/>
  <c r="X44" i="4" s="1"/>
  <c r="S30" i="4"/>
  <c r="U30" i="4" s="1"/>
  <c r="W30" i="4" s="1"/>
  <c r="S32" i="4"/>
  <c r="U32" i="4" s="1"/>
  <c r="W32" i="4" s="1"/>
  <c r="S36" i="4"/>
  <c r="U36" i="4" s="1"/>
  <c r="W36" i="4" s="1"/>
  <c r="S38" i="4"/>
  <c r="U38" i="4" s="1"/>
  <c r="W38" i="4" s="1"/>
  <c r="X38" i="4" s="1"/>
  <c r="S40" i="4"/>
  <c r="U40" i="4" s="1"/>
  <c r="W40" i="4" s="1"/>
  <c r="S42" i="4"/>
  <c r="U42" i="4" s="1"/>
  <c r="W42" i="4" s="1"/>
  <c r="X42" i="4" s="1"/>
  <c r="S46" i="4"/>
  <c r="U46" i="4" s="1"/>
  <c r="W46" i="4" s="1"/>
  <c r="S50" i="4"/>
  <c r="U50" i="4" s="1"/>
  <c r="W50" i="4" s="1"/>
  <c r="X50" i="4" s="1"/>
  <c r="S52" i="4"/>
  <c r="U52" i="4" s="1"/>
  <c r="W52" i="4" s="1"/>
  <c r="S56" i="4"/>
  <c r="U56" i="4" s="1"/>
  <c r="W56" i="4" s="1"/>
  <c r="X56" i="4" s="1"/>
  <c r="S62" i="4"/>
  <c r="U62" i="4" s="1"/>
  <c r="W62" i="4" s="1"/>
  <c r="X62" i="4" s="1"/>
  <c r="X35" i="4"/>
  <c r="S14" i="4"/>
  <c r="U14" i="4" s="1"/>
  <c r="W14" i="4" s="1"/>
  <c r="X14" i="4" s="1"/>
  <c r="S16" i="4"/>
  <c r="U16" i="4" s="1"/>
  <c r="W16" i="4" s="1"/>
  <c r="X16" i="4" s="1"/>
  <c r="S18" i="4"/>
  <c r="U18" i="4" s="1"/>
  <c r="W18" i="4" s="1"/>
  <c r="X18" i="4" s="1"/>
  <c r="S20" i="4"/>
  <c r="U9" i="4"/>
  <c r="W9" i="4" s="1"/>
  <c r="U11" i="4"/>
  <c r="W11" i="4" s="1"/>
  <c r="X11" i="4" s="1"/>
  <c r="U13" i="4"/>
  <c r="W13" i="4" s="1"/>
  <c r="X13" i="4" s="1"/>
  <c r="U17" i="4"/>
  <c r="W17" i="4" s="1"/>
  <c r="X17" i="4" s="1"/>
  <c r="S19" i="4"/>
  <c r="U19" i="4" s="1"/>
  <c r="W19" i="4" s="1"/>
  <c r="S21" i="4"/>
  <c r="U21" i="4" s="1"/>
  <c r="W21" i="4" s="1"/>
  <c r="S25" i="4"/>
  <c r="U25" i="4" s="1"/>
  <c r="W25" i="4" s="1"/>
  <c r="X25" i="4" s="1"/>
  <c r="S27" i="4"/>
  <c r="U27" i="4" s="1"/>
  <c r="W27" i="4" s="1"/>
  <c r="S54" i="4"/>
  <c r="U54" i="4" s="1"/>
  <c r="W54" i="4" s="1"/>
  <c r="X54" i="4" s="1"/>
  <c r="S58" i="4"/>
  <c r="U58" i="4" s="1"/>
  <c r="W58" i="4" s="1"/>
  <c r="X58" i="4" s="1"/>
  <c r="S60" i="4"/>
  <c r="U60" i="4" s="1"/>
  <c r="W60" i="4" s="1"/>
  <c r="S64" i="4"/>
  <c r="U64" i="4" s="1"/>
  <c r="W64" i="4" s="1"/>
  <c r="X64" i="4" s="1"/>
  <c r="S70" i="4"/>
  <c r="U70" i="4" s="1"/>
  <c r="W70" i="4" s="1"/>
  <c r="X70" i="4" s="1"/>
  <c r="S72" i="4"/>
  <c r="U72" i="4" s="1"/>
  <c r="W72" i="4" s="1"/>
  <c r="S78" i="4"/>
  <c r="U78" i="4" s="1"/>
  <c r="W78" i="4" s="1"/>
  <c r="X78" i="4" s="1"/>
  <c r="S80" i="4"/>
  <c r="U80" i="4" s="1"/>
  <c r="W80" i="4" s="1"/>
  <c r="X80" i="4" s="1"/>
  <c r="S86" i="4"/>
  <c r="U86" i="4" s="1"/>
  <c r="W86" i="4" s="1"/>
  <c r="X86" i="4" s="1"/>
  <c r="S88" i="4"/>
  <c r="U88" i="4" s="1"/>
  <c r="W88" i="4" s="1"/>
  <c r="X88" i="4" s="1"/>
  <c r="S94" i="4"/>
  <c r="U94" i="4" s="1"/>
  <c r="W94" i="4" s="1"/>
  <c r="X94" i="4" s="1"/>
  <c r="S96" i="4"/>
  <c r="U96" i="4" s="1"/>
  <c r="W96" i="4" s="1"/>
  <c r="X96" i="4" s="1"/>
  <c r="S102" i="4"/>
  <c r="U102" i="4" s="1"/>
  <c r="W102" i="4" s="1"/>
  <c r="X102" i="4" s="1"/>
  <c r="S104" i="4"/>
  <c r="U104" i="4" s="1"/>
  <c r="W104" i="4" s="1"/>
  <c r="X104" i="4" s="1"/>
  <c r="S110" i="4"/>
  <c r="U110" i="4" s="1"/>
  <c r="W110" i="4" s="1"/>
  <c r="X110" i="4" s="1"/>
  <c r="S112" i="4"/>
  <c r="U112" i="4" s="1"/>
  <c r="W112" i="4" s="1"/>
  <c r="X112" i="4" s="1"/>
  <c r="S118" i="4"/>
  <c r="U118" i="4" s="1"/>
  <c r="W118" i="4" s="1"/>
  <c r="S120" i="4"/>
  <c r="U120" i="4" s="1"/>
  <c r="W120" i="4" s="1"/>
  <c r="X120" i="4" s="1"/>
  <c r="X49" i="4"/>
  <c r="X19" i="4"/>
  <c r="X40" i="4"/>
  <c r="X9" i="4"/>
  <c r="X36" i="4"/>
  <c r="S7" i="4"/>
  <c r="U7" i="4" s="1"/>
  <c r="W7" i="4" s="1"/>
  <c r="S15" i="4"/>
  <c r="U15" i="4" s="1"/>
  <c r="W15" i="4" s="1"/>
  <c r="X15" i="4" s="1"/>
  <c r="S23" i="4"/>
  <c r="U23" i="4" s="1"/>
  <c r="W23" i="4" s="1"/>
  <c r="X73" i="4"/>
  <c r="S41" i="4"/>
  <c r="U41" i="4" s="1"/>
  <c r="W41" i="4" s="1"/>
  <c r="X41" i="4" s="1"/>
  <c r="S48" i="4"/>
  <c r="U48" i="4" s="1"/>
  <c r="W48" i="4" s="1"/>
  <c r="X48" i="4" s="1"/>
  <c r="S55" i="4"/>
  <c r="U55" i="4" s="1"/>
  <c r="W55" i="4" s="1"/>
  <c r="S63" i="4"/>
  <c r="U63" i="4" s="1"/>
  <c r="W63" i="4" s="1"/>
  <c r="X63" i="4" s="1"/>
  <c r="S71" i="4"/>
  <c r="U71" i="4" s="1"/>
  <c r="W71" i="4" s="1"/>
  <c r="X71" i="4" s="1"/>
  <c r="S79" i="4"/>
  <c r="U79" i="4" s="1"/>
  <c r="W79" i="4" s="1"/>
  <c r="S87" i="4"/>
  <c r="U87" i="4" s="1"/>
  <c r="W87" i="4" s="1"/>
  <c r="S95" i="4"/>
  <c r="U95" i="4" s="1"/>
  <c r="W95" i="4" s="1"/>
  <c r="X95" i="4" s="1"/>
  <c r="S103" i="4"/>
  <c r="U103" i="4" s="1"/>
  <c r="W103" i="4" s="1"/>
  <c r="S111" i="4"/>
  <c r="U111" i="4" s="1"/>
  <c r="W111" i="4" s="1"/>
  <c r="X111" i="4" s="1"/>
  <c r="S119" i="4"/>
  <c r="U119" i="4" s="1"/>
  <c r="W119" i="4" s="1"/>
  <c r="X119" i="4" s="1"/>
  <c r="X107" i="4"/>
  <c r="X99" i="4"/>
  <c r="X97" i="4"/>
  <c r="S123" i="4"/>
  <c r="U123" i="4" s="1"/>
  <c r="W123" i="4" s="1"/>
  <c r="X123" i="4" s="1"/>
  <c r="S121" i="4"/>
  <c r="U121" i="4" s="1"/>
  <c r="W121" i="4" s="1"/>
  <c r="X121" i="4" s="1"/>
  <c r="X109" i="4"/>
  <c r="X57" i="4"/>
  <c r="X89" i="4"/>
  <c r="S125" i="4"/>
  <c r="U125" i="4" s="1"/>
  <c r="W125" i="4" s="1"/>
  <c r="X125" i="4" s="1"/>
  <c r="U10" i="4"/>
  <c r="W10" i="4" s="1"/>
  <c r="X10" i="4" s="1"/>
  <c r="U12" i="4"/>
  <c r="W12" i="4" s="1"/>
  <c r="X12" i="4" s="1"/>
  <c r="U20" i="4"/>
  <c r="W20" i="4" s="1"/>
  <c r="X20" i="4" s="1"/>
  <c r="S22" i="4"/>
  <c r="U22" i="4" s="1"/>
  <c r="W22" i="4" s="1"/>
  <c r="X22" i="4" s="1"/>
  <c r="S24" i="4"/>
  <c r="U24" i="4" s="1"/>
  <c r="W24" i="4" s="1"/>
  <c r="X24" i="4" s="1"/>
  <c r="S26" i="4"/>
  <c r="U26" i="4" s="1"/>
  <c r="W26" i="4" s="1"/>
  <c r="X26" i="4" s="1"/>
  <c r="S28" i="4"/>
  <c r="U28" i="4" s="1"/>
  <c r="W28" i="4" s="1"/>
  <c r="X28" i="4" s="1"/>
  <c r="S34" i="4"/>
  <c r="U34" i="4" s="1"/>
  <c r="W34" i="4" s="1"/>
  <c r="X34" i="4" s="1"/>
  <c r="S126" i="4"/>
  <c r="U126" i="4" s="1"/>
  <c r="W126" i="4" s="1"/>
  <c r="X126" i="4" s="1"/>
  <c r="X43" i="4"/>
  <c r="S66" i="4"/>
  <c r="U66" i="4" s="1"/>
  <c r="W66" i="4" s="1"/>
  <c r="X66" i="4" s="1"/>
  <c r="S68" i="4"/>
  <c r="U68" i="4" s="1"/>
  <c r="W68" i="4" s="1"/>
  <c r="S74" i="4"/>
  <c r="U74" i="4" s="1"/>
  <c r="W74" i="4" s="1"/>
  <c r="X74" i="4" s="1"/>
  <c r="S76" i="4"/>
  <c r="U76" i="4" s="1"/>
  <c r="W76" i="4" s="1"/>
  <c r="X76" i="4" s="1"/>
  <c r="S82" i="4"/>
  <c r="U82" i="4" s="1"/>
  <c r="W82" i="4" s="1"/>
  <c r="X82" i="4" s="1"/>
  <c r="S84" i="4"/>
  <c r="U84" i="4" s="1"/>
  <c r="W84" i="4" s="1"/>
  <c r="S90" i="4"/>
  <c r="U90" i="4" s="1"/>
  <c r="W90" i="4" s="1"/>
  <c r="X90" i="4" s="1"/>
  <c r="S92" i="4"/>
  <c r="U92" i="4" s="1"/>
  <c r="W92" i="4" s="1"/>
  <c r="X92" i="4" s="1"/>
  <c r="S98" i="4"/>
  <c r="U98" i="4" s="1"/>
  <c r="W98" i="4" s="1"/>
  <c r="X98" i="4" s="1"/>
  <c r="S100" i="4"/>
  <c r="U100" i="4" s="1"/>
  <c r="W100" i="4" s="1"/>
  <c r="X100" i="4" s="1"/>
  <c r="S106" i="4"/>
  <c r="U106" i="4" s="1"/>
  <c r="W106" i="4" s="1"/>
  <c r="X106" i="4" s="1"/>
  <c r="S108" i="4"/>
  <c r="U108" i="4" s="1"/>
  <c r="W108" i="4" s="1"/>
  <c r="X108" i="4" s="1"/>
  <c r="S114" i="4"/>
  <c r="U114" i="4" s="1"/>
  <c r="W114" i="4" s="1"/>
  <c r="X114" i="4" s="1"/>
  <c r="S116" i="4"/>
  <c r="U116" i="4" s="1"/>
  <c r="W116" i="4" s="1"/>
  <c r="X116" i="4" s="1"/>
  <c r="S127" i="4"/>
  <c r="U127" i="4" s="1"/>
  <c r="W127" i="4" s="1"/>
  <c r="X127" i="4" s="1"/>
  <c r="X72" i="4"/>
  <c r="X27" i="4"/>
  <c r="X51" i="4"/>
  <c r="X37" i="4"/>
  <c r="X29" i="4"/>
  <c r="X21" i="4"/>
  <c r="X47" i="4"/>
  <c r="X83" i="4"/>
  <c r="X75" i="4"/>
  <c r="X67" i="4"/>
  <c r="X59" i="4"/>
  <c r="X52" i="4"/>
  <c r="X30" i="4"/>
  <c r="X79" i="4"/>
  <c r="X115" i="4"/>
  <c r="X117" i="4"/>
  <c r="X84" i="4"/>
  <c r="X68" i="4"/>
  <c r="X60" i="4"/>
  <c r="X39" i="4"/>
  <c r="X31" i="4"/>
  <c r="X23" i="4"/>
  <c r="X7" i="4"/>
  <c r="X93" i="4"/>
  <c r="X77" i="4"/>
  <c r="X61" i="4"/>
  <c r="X46" i="4"/>
  <c r="X32" i="4"/>
  <c r="X103" i="4"/>
  <c r="X87" i="4"/>
  <c r="X55" i="4"/>
  <c r="S122" i="4"/>
  <c r="U122" i="4" s="1"/>
  <c r="W122" i="4" s="1"/>
  <c r="X122" i="4" s="1"/>
  <c r="X118" i="4"/>
  <c r="S4" i="4"/>
  <c r="U4" i="4" s="1"/>
  <c r="W4" i="4" s="1"/>
  <c r="X4" i="4" s="1"/>
</calcChain>
</file>

<file path=xl/sharedStrings.xml><?xml version="1.0" encoding="utf-8"?>
<sst xmlns="http://schemas.openxmlformats.org/spreadsheetml/2006/main" count="1277" uniqueCount="948">
  <si>
    <t>FAX:</t>
  </si>
  <si>
    <t>CAUDAL (l/s)</t>
  </si>
  <si>
    <t>Yo, _________________________________________</t>
  </si>
  <si>
    <t>con C.C  _________________________</t>
  </si>
  <si>
    <t>en calidad de representante legal de ________________</t>
  </si>
  <si>
    <t>Fecha    _______________________</t>
  </si>
  <si>
    <t>NOTA 2: Para los numerales 3.1 a 3.5, anexar soportes (Caracterizaciones, registros diarios de caudal, días y horas de captación, lecturas de medidor).</t>
  </si>
  <si>
    <t>CORPORACION AUTONOMA REGIONAL DEL MAGDALENA CORPAMAG</t>
  </si>
  <si>
    <t>REPUBLICA DE COLOMBIA</t>
  </si>
  <si>
    <t>veracidad de la información consignada.</t>
  </si>
  <si>
    <t xml:space="preserve"> </t>
  </si>
  <si>
    <t>FIRMA                 __________________________________________</t>
  </si>
  <si>
    <t>819003466-3</t>
  </si>
  <si>
    <t>CAUDAL</t>
  </si>
  <si>
    <t>CONSTANTE</t>
  </si>
  <si>
    <t>HORAS AL DIA</t>
  </si>
  <si>
    <t>DIAS AL MES</t>
  </si>
  <si>
    <t>MESES DEL AÑO</t>
  </si>
  <si>
    <t>VALOR POR KILOGRAMO $SST</t>
  </si>
  <si>
    <t>VALOR POR KILOGRAMO  $DBO</t>
  </si>
  <si>
    <t>NUMERO</t>
  </si>
  <si>
    <t>TOTAL A CANCELAR POR $SST</t>
  </si>
  <si>
    <t>TOTAL A CANCELAR POR $DBO</t>
  </si>
  <si>
    <t>TOTAL CARGA SST KG/AÑO</t>
  </si>
  <si>
    <t>NIT</t>
  </si>
  <si>
    <t>TOTAL A CANCELAR $</t>
  </si>
  <si>
    <t>NOMBRE PREDIO</t>
  </si>
  <si>
    <t>San Jose</t>
  </si>
  <si>
    <t>Bomba</t>
  </si>
  <si>
    <t>819004781-3</t>
  </si>
  <si>
    <t>SALIDA DEL ESTAR -DBO mg/l</t>
  </si>
  <si>
    <t>819004786-1</t>
  </si>
  <si>
    <t>Sinai</t>
  </si>
  <si>
    <t>Puerto Rico</t>
  </si>
  <si>
    <t>La Maria</t>
  </si>
  <si>
    <t>Tropicana</t>
  </si>
  <si>
    <t>Costanera</t>
  </si>
  <si>
    <t>Tamacara</t>
  </si>
  <si>
    <t>819004200-6</t>
  </si>
  <si>
    <t>Florida</t>
  </si>
  <si>
    <t>Dilia Esther</t>
  </si>
  <si>
    <t>Gloria Mercedes</t>
  </si>
  <si>
    <t>Macondo</t>
  </si>
  <si>
    <t>819004302-9</t>
  </si>
  <si>
    <t>CARGA VERTIDA  SST-KG/MES</t>
  </si>
  <si>
    <t>CARGA VERTIDA DBO-  KG/MES</t>
  </si>
  <si>
    <t>TOTAL CARGA VERTIDA DBO KG/AÑO</t>
  </si>
  <si>
    <t>SALIDA DEL ESTAR SST mg/l</t>
  </si>
  <si>
    <t>900271108-3</t>
  </si>
  <si>
    <t>La Linda</t>
  </si>
  <si>
    <t>900730872-2</t>
  </si>
  <si>
    <t>Bonanza</t>
  </si>
  <si>
    <t>Catalina</t>
  </si>
  <si>
    <t>819003159-7</t>
  </si>
  <si>
    <t>Cecilia</t>
  </si>
  <si>
    <t>Maria Teresa</t>
  </si>
  <si>
    <t>Silvia Maria</t>
  </si>
  <si>
    <t>Iberia</t>
  </si>
  <si>
    <t>Nueva Esperanza</t>
  </si>
  <si>
    <t>La Lucy</t>
  </si>
  <si>
    <t>819006187-7</t>
  </si>
  <si>
    <t>Caballos 1</t>
  </si>
  <si>
    <t>800094791-2</t>
  </si>
  <si>
    <t>Caballos 2</t>
  </si>
  <si>
    <t>Feliciana</t>
  </si>
  <si>
    <t>819004186-0</t>
  </si>
  <si>
    <t>Raquelita</t>
  </si>
  <si>
    <t>Cordoba Bis</t>
  </si>
  <si>
    <t>Angeles</t>
  </si>
  <si>
    <t>Arenal</t>
  </si>
  <si>
    <t>Buenavista</t>
  </si>
  <si>
    <t>Mandesa</t>
  </si>
  <si>
    <t>Marte</t>
  </si>
  <si>
    <t>Vijagual</t>
  </si>
  <si>
    <t>Naranjitos</t>
  </si>
  <si>
    <t>Ceiba</t>
  </si>
  <si>
    <t>Porvenir</t>
  </si>
  <si>
    <t>La Tal 1</t>
  </si>
  <si>
    <t>Mis Esfuerzos</t>
  </si>
  <si>
    <t>Retorno</t>
  </si>
  <si>
    <t>Piloto</t>
  </si>
  <si>
    <t>Federica</t>
  </si>
  <si>
    <t>Julia Carolina</t>
  </si>
  <si>
    <t>San Jose 2</t>
  </si>
  <si>
    <t>Santa Marta 4</t>
  </si>
  <si>
    <t>La Burla</t>
  </si>
  <si>
    <t>Mares de Colombia</t>
  </si>
  <si>
    <t>BANAFRUCOOP - FINCA MILAGROSA 2</t>
  </si>
  <si>
    <t>JOMACAVI S.A.S.</t>
  </si>
  <si>
    <t>SAN DIEGO S.A.</t>
  </si>
  <si>
    <t>INVERSIONES TIN S.A.S.</t>
  </si>
  <si>
    <t>900629719-2</t>
  </si>
  <si>
    <t>EXTRACTORA EL ROBLE S.A.S.</t>
  </si>
  <si>
    <t>900556147-5</t>
  </si>
  <si>
    <t>AGROBANACARIBE S.A.S.</t>
  </si>
  <si>
    <t>GRADESA S.A</t>
  </si>
  <si>
    <t>800148119-6</t>
  </si>
  <si>
    <t>INVERSIONES LA LOLITA S.A.S.</t>
  </si>
  <si>
    <t>900403139-1</t>
  </si>
  <si>
    <t>AGRICOLA MARGARITA S.A.S.</t>
  </si>
  <si>
    <t>900327909-9</t>
  </si>
  <si>
    <t xml:space="preserve">INVERSIONES AGROCEIBA S.A.S. </t>
  </si>
  <si>
    <t>INVERSIONES AGROCEIBA S.A.S.</t>
  </si>
  <si>
    <t>GRANJA AVICOLA ALTAIR ( JURADO RAMOS &amp; CIA S.A.S )</t>
  </si>
  <si>
    <t>LA FRANCISCA S.A.S.</t>
  </si>
  <si>
    <t>900257986-5</t>
  </si>
  <si>
    <t>BANANERA LOS MANGOS DEL MAGDALENA S.A.</t>
  </si>
  <si>
    <t>900220317-8</t>
  </si>
  <si>
    <t>BANANERA LA LOLA DEL MAGDALENA S.A.S.</t>
  </si>
  <si>
    <t>900220315-3</t>
  </si>
  <si>
    <t>CANALI S.A.S.</t>
  </si>
  <si>
    <t>900181466-9</t>
  </si>
  <si>
    <t>FEDERICA S.A.S</t>
  </si>
  <si>
    <t>900042928-4</t>
  </si>
  <si>
    <t>ALCALDIA DE FUNDACION - CAÑO RIITO</t>
  </si>
  <si>
    <t>891780045-1</t>
  </si>
  <si>
    <t>FINCA LA SIERRA</t>
  </si>
  <si>
    <t>HENRIQUEZ VELASQUEZ S.A.</t>
  </si>
  <si>
    <t>890917734-5</t>
  </si>
  <si>
    <t>COOPERATIVA INDUSTRIAL LECHERA DE COLOMBIA CILEDCO - ACOPIO ARACATACA</t>
  </si>
  <si>
    <t>890100372-3</t>
  </si>
  <si>
    <t>COOBAMAG - FINCA LA COQUETA</t>
  </si>
  <si>
    <t>819001749-3</t>
  </si>
  <si>
    <t>BANAFRUCOOP - FINCA DIVINO NIÑO</t>
  </si>
  <si>
    <t>EMPREBANCOOP FINCA MI FUTURO</t>
  </si>
  <si>
    <t xml:space="preserve">90036996-1  </t>
  </si>
  <si>
    <t>SANTIAGO VIVES PRIETO - FINCA LA LUCHA</t>
  </si>
  <si>
    <t>SANTIAGO VIVES PRIETO - FINCA NABUSIMAKE</t>
  </si>
  <si>
    <t>COOBAMAG - FINCA LA JOSEFA 4</t>
  </si>
  <si>
    <t xml:space="preserve">COOBAMAG - FINCA LA JOSEFA 2 </t>
  </si>
  <si>
    <t xml:space="preserve">COOBAMAG - FINCA LA GLORIA DE DIOS </t>
  </si>
  <si>
    <t>COOBAMAG - FINCA LA LOLA 2</t>
  </si>
  <si>
    <t>COOBAMAG - FINCA LA SUERTE 2</t>
  </si>
  <si>
    <t>COOBAMAG - FINCA HERMANOS ROMERO</t>
  </si>
  <si>
    <t xml:space="preserve">COOBAMAG - FINCA EL ENCANTO </t>
  </si>
  <si>
    <t>BANAFRUCOOP - FINCA MIS ESFUERZOS</t>
  </si>
  <si>
    <t xml:space="preserve">BANAFRUCOOP - FINCA EL SOCORRO </t>
  </si>
  <si>
    <t>BANAFRUCOOP - FINCA UNION BS1</t>
  </si>
  <si>
    <t>INVERSIONES MRS S.A.S.</t>
  </si>
  <si>
    <t>830514890-5</t>
  </si>
  <si>
    <t>BANAEVA S.A.S.</t>
  </si>
  <si>
    <t>819006978-6</t>
  </si>
  <si>
    <t>C.I BANANERA EL ENANO S.A.S</t>
  </si>
  <si>
    <t>819006977-9</t>
  </si>
  <si>
    <t xml:space="preserve">EXTRATORA FRUPALMA S.A </t>
  </si>
  <si>
    <t>819006542-9</t>
  </si>
  <si>
    <t>C.I COMPRAS AMERICAS S.A.S.</t>
  </si>
  <si>
    <t>819006505-6</t>
  </si>
  <si>
    <t>BANAVEGA S.A.S.</t>
  </si>
  <si>
    <t>819005369-2</t>
  </si>
  <si>
    <t>CLS S.A.S.</t>
  </si>
  <si>
    <t>COMPAÑÍA BANANERA COBANA S.A</t>
  </si>
  <si>
    <t xml:space="preserve">AGRICOLA PALMABAN S.en C </t>
  </si>
  <si>
    <t>819004771-1</t>
  </si>
  <si>
    <t>AGROMAYOR S.A.</t>
  </si>
  <si>
    <t>819004322-3</t>
  </si>
  <si>
    <t xml:space="preserve">AGROTAYRONA S.A. </t>
  </si>
  <si>
    <t>AGROTAYRONA  S.A ( FINCA MACONDO )</t>
  </si>
  <si>
    <t>BANEX S.A.</t>
  </si>
  <si>
    <t>INVERDEL LTDA.</t>
  </si>
  <si>
    <t>819003542-5</t>
  </si>
  <si>
    <t>BANAPALMA S.A.</t>
  </si>
  <si>
    <t xml:space="preserve">AGROPECUARIA INMOBILIARIA ALMAJA S.A </t>
  </si>
  <si>
    <t>819003098-6</t>
  </si>
  <si>
    <t>JUAN MIGUEL DE VEGOECHEA Y CIA S EN C</t>
  </si>
  <si>
    <t>819002706-1</t>
  </si>
  <si>
    <t>LA CLARITA S.A</t>
  </si>
  <si>
    <t>811035164-2</t>
  </si>
  <si>
    <t>INVERSIONES CORMORAN</t>
  </si>
  <si>
    <t>811021189-5</t>
  </si>
  <si>
    <t>LUCIA RUIZ DE FERNANDEZ DE CASTRO E.U.</t>
  </si>
  <si>
    <t>INVERSIONES MANCILLA VALVERDE Y CIA</t>
  </si>
  <si>
    <t>802001940-2</t>
  </si>
  <si>
    <t>COMPAÑÍA AGRICOLA GUERRERO LTDA. C.I PROBAN</t>
  </si>
  <si>
    <t>800115600-6</t>
  </si>
  <si>
    <t>MARES DE COLOMBIA S.A</t>
  </si>
  <si>
    <t xml:space="preserve">800169325-7 </t>
  </si>
  <si>
    <t>FRUTALES ARACATACA LTDA.</t>
  </si>
  <si>
    <t>AGRICOLA EUFEMIA S.A.S.</t>
  </si>
  <si>
    <t>800103793-7</t>
  </si>
  <si>
    <t>COOBAFRIO FINCA REMATE</t>
  </si>
  <si>
    <t>AGROPECUARIA SAN GABRIEL S.A.S.</t>
  </si>
  <si>
    <t>800102159-2</t>
  </si>
  <si>
    <t>FRUTESA S.A.</t>
  </si>
  <si>
    <t>SOCIEDAD AGRICOLA DONAMA S.A</t>
  </si>
  <si>
    <t>800091693-5</t>
  </si>
  <si>
    <t>SOCIEDAD AGRICOLA DEL TORIBIO</t>
  </si>
  <si>
    <t>METALIGAS S.A.</t>
  </si>
  <si>
    <t>800058580-2</t>
  </si>
  <si>
    <t>INVERSIONES MARAIBA</t>
  </si>
  <si>
    <t>DAVILA JIMENO LTDA.</t>
  </si>
  <si>
    <t>800006524-7</t>
  </si>
  <si>
    <t xml:space="preserve">BANAFRUCOOP - FINCA ECCEHOMO </t>
  </si>
  <si>
    <t>BANAFRUCOOP - FINCA LA FRANCIA</t>
  </si>
  <si>
    <t>COOBAMAG - FINCA AURA MARIA</t>
  </si>
  <si>
    <t>COOBAMAG - FINCA LA SUCITADA</t>
  </si>
  <si>
    <t>GINA MARGARITA DE LAS SALAS</t>
  </si>
  <si>
    <t>COOBAFRIO FINCA LA SAMARIA</t>
  </si>
  <si>
    <t xml:space="preserve">BANAFRUCOOP - FINCA VILLA MERCEDES </t>
  </si>
  <si>
    <t>FINCA UNION 1 Y 2</t>
  </si>
  <si>
    <t>COOBAMAG - FINCA LA FORTALEZA</t>
  </si>
  <si>
    <t>BANAFRUCOOP - FINCA VILLA TINA</t>
  </si>
  <si>
    <t xml:space="preserve">BANAFRUCOOP - FINCA MIS TRABAJOS </t>
  </si>
  <si>
    <t>RUFINO ALMANZA MARTINEZ FINCA SAN JUAN 1</t>
  </si>
  <si>
    <t xml:space="preserve">COOBAMAG - FINCA LA LOLA </t>
  </si>
  <si>
    <t xml:space="preserve">COOBAMAG - FINCA EL TESORO </t>
  </si>
  <si>
    <t xml:space="preserve">COOBAMAG - FINCA CARMENCITA </t>
  </si>
  <si>
    <t>COOBAMAG - FINCA LA VICTORIA</t>
  </si>
  <si>
    <t>COOBAMAG - FINCA EL COMIENZO</t>
  </si>
  <si>
    <t>COOBAMAG - FINCA VICTORIA MARQUEZ</t>
  </si>
  <si>
    <t>COOBAMAG - FINCA EL CARMEN</t>
  </si>
  <si>
    <t xml:space="preserve">BANAFRUCOOP - FINCA EL LAUREL </t>
  </si>
  <si>
    <t>BANAFRUCOOP - FINCA LA MATILDE</t>
  </si>
  <si>
    <t xml:space="preserve">JUAN CUETO CUETO </t>
  </si>
  <si>
    <t>COOBAMAG - FINCA VILLA ESPERANZA</t>
  </si>
  <si>
    <t>BANAFRUCOOP - FINCA MARIA CAMILA 1</t>
  </si>
  <si>
    <t>COOBAMAG - FINCA SUERTE 2</t>
  </si>
  <si>
    <t>EDUARDO DIAZ GRANADOS ALZAMORA</t>
  </si>
  <si>
    <t>COOBAMAG - FINCA LA LOLITA</t>
  </si>
  <si>
    <t xml:space="preserve">BANAFRUCOOP - FINCA AMPARO 1 </t>
  </si>
  <si>
    <t>BANAFRUCOOP - EL AMPARO</t>
  </si>
  <si>
    <t xml:space="preserve">BANAFRUCOOP - FINCA EL JORDAN </t>
  </si>
  <si>
    <t>ASOBANARCOOP- ESPERANZA 1</t>
  </si>
  <si>
    <t>800025918-6</t>
  </si>
  <si>
    <t>ASOBANARCOOP- RECUERDO 1</t>
  </si>
  <si>
    <t>ASOBANARCOOP- TODOS PENSAMOS</t>
  </si>
  <si>
    <t>ASOBANARCOOP- LA GLORIA</t>
  </si>
  <si>
    <t>ASOBANARCOOP- GRANADA 4</t>
  </si>
  <si>
    <t>ASOBANARCOOP- ISABEL 4</t>
  </si>
  <si>
    <t>ASOBANARCOOP- SANTO DOMINGO 2</t>
  </si>
  <si>
    <t>ASOBANARCOOP- SANTO DOMINGO 1</t>
  </si>
  <si>
    <t>ASOBANARCOOP- SAN RAMON</t>
  </si>
  <si>
    <t>ASOBANARCOOP- SAN JUAN 2</t>
  </si>
  <si>
    <t>ASOBANARCOOP- RECUERDO 2</t>
  </si>
  <si>
    <t>ASOBANARCOOP- PAOLA</t>
  </si>
  <si>
    <t>ASOBANARCOOP- FORTUNA Y PALMITO</t>
  </si>
  <si>
    <t>ASOBANARCOOP- EL CARMEN</t>
  </si>
  <si>
    <t>ASOBANARCOOP- SI DIOS QUIERE</t>
  </si>
  <si>
    <t>ASOBANARCOOP- VILLANICIDA Y LA LUCHA</t>
  </si>
  <si>
    <t>ASOBANARCOOP- SAN JUAN</t>
  </si>
  <si>
    <t>ASOBANARCOOP- SAN JOSE 2</t>
  </si>
  <si>
    <t>ASOBANARCOOP- MI FE EN DIOS</t>
  </si>
  <si>
    <t>ASOBANARCOOP-MI DESCANSO</t>
  </si>
  <si>
    <t>ASOBANARCOOP- MARY CARMEN</t>
  </si>
  <si>
    <t>ASOBANARCOOP- LAS MERCEDES</t>
  </si>
  <si>
    <t>ASOBANARCOOP- LA YULIS</t>
  </si>
  <si>
    <t>ASOBANARCOOP- TERESITA</t>
  </si>
  <si>
    <t>ASOBANARCOOP- TENACIDAD</t>
  </si>
  <si>
    <t>ASOBANARCOOP- LOLITA</t>
  </si>
  <si>
    <t>ASOBANARCOOP-GRANADA 1</t>
  </si>
  <si>
    <t>ASOBANARCOOP- FELICIANA</t>
  </si>
  <si>
    <t>ASOBANARCOOP- CARTAGENA</t>
  </si>
  <si>
    <t>ASOBANARCOOP- EL MILAGRO</t>
  </si>
  <si>
    <t>ASOBANARCOOP- DIOS VERA</t>
  </si>
  <si>
    <t>ASOBANARCOOP- CARMEN 2</t>
  </si>
  <si>
    <t>ASOBANARCOOP- GUAYABAL</t>
  </si>
  <si>
    <t xml:space="preserve">ASOBANARCOOP- MONTECARLO </t>
  </si>
  <si>
    <t xml:space="preserve">ASOBANARCOOP- SERGINA </t>
  </si>
  <si>
    <t>ASOBANARCOOP-ISABEL 1</t>
  </si>
  <si>
    <t>ASOBANARCOOP-MIS ESFUERZOS</t>
  </si>
  <si>
    <t>ASOBANARCOOP- VICTORIA</t>
  </si>
  <si>
    <t>ASOBANARCOOP-FINCA VIRGINIA 3</t>
  </si>
  <si>
    <t>ASOBANARCOOP-SAN CARLOS</t>
  </si>
  <si>
    <t>ASOBANARCOOP- EL RETIRO</t>
  </si>
  <si>
    <t>ASOBANARCOOP- SIEMPRE VIVA</t>
  </si>
  <si>
    <t>ASOBANARCOOP- FINCA OLVIDADOS</t>
  </si>
  <si>
    <t>BANAFRUCOOP - FINCA ROSA MARGARITA</t>
  </si>
  <si>
    <t xml:space="preserve">BANAFRUCOOP - FINCA EL CORRAL </t>
  </si>
  <si>
    <t>COOBAMAG - FINCA MI CONSUELO</t>
  </si>
  <si>
    <t>JUDITH PEREZ AVENDAÑO FINCA JARDIN DE LAS MUJERES</t>
  </si>
  <si>
    <t xml:space="preserve">COOBAMAG - FINCA VILLA MONICA </t>
  </si>
  <si>
    <t>BANAFRUCOOP - FINCA NUEVO MACONDO</t>
  </si>
  <si>
    <t>COOBAMAG - FINCA VILLA ARIZONA</t>
  </si>
  <si>
    <t xml:space="preserve">BANAFRUCOOP - FINCA SILVIA ESMERALDA </t>
  </si>
  <si>
    <t>BANAFRUCOOP - FINCA LA PALMA 2</t>
  </si>
  <si>
    <t xml:space="preserve">EN SISTEMA COMO "FINCA LA EVA" Y EN LINEA BASE NO APARECE CON ESOS DATOS… </t>
  </si>
  <si>
    <t>FINCA LA SAMARIA</t>
  </si>
  <si>
    <t>26704124-1</t>
  </si>
  <si>
    <t xml:space="preserve">BANAFRUCOOP - FINCA LA PALMIRA </t>
  </si>
  <si>
    <t>BANAFRUCOOP -  FINCA ANTOLINA</t>
  </si>
  <si>
    <t xml:space="preserve">BANAFRUCOOP - FINCA MILAGROSA 3 </t>
  </si>
  <si>
    <t>COOBAMAG - FINCA HERMANOS MORILLO</t>
  </si>
  <si>
    <t xml:space="preserve">COOBAMAG - FINCA SAN VICENTE </t>
  </si>
  <si>
    <t xml:space="preserve">COOBAMAG - FINCA LA FE DE DIOS </t>
  </si>
  <si>
    <t xml:space="preserve">COOBAMAG - FINCA SANTA MONICA </t>
  </si>
  <si>
    <t>COOBAMAG - FINCA NUEVA IDEA</t>
  </si>
  <si>
    <t>BANAFRUCOOP - FINCA RECUERDO DE KAREN</t>
  </si>
  <si>
    <t xml:space="preserve">BANAFRUCOOP - FINCA DOLORES </t>
  </si>
  <si>
    <t>EMPREBANCOOP FINCA MAYE MARIA</t>
  </si>
  <si>
    <t>COOBAMAG - FINCA DIOS PARA TODO</t>
  </si>
  <si>
    <t>COOBAMAG - FINCA LA ESPERANZA VI</t>
  </si>
  <si>
    <t>LORENZO ORTIZ - FINCA LA BURLA</t>
  </si>
  <si>
    <t>EMPREBANCOOP FINCA LA YAMILE</t>
  </si>
  <si>
    <t>COOBAMAG - FINCA LO QUE ME QUEDO</t>
  </si>
  <si>
    <t>BANAFRUCOOP - FINCA LA MINA</t>
  </si>
  <si>
    <t>BANAFRUCOOP - FINCA LA ENVIDIA</t>
  </si>
  <si>
    <t xml:space="preserve">BANAFRUCOOP - FINCA EL MAMON </t>
  </si>
  <si>
    <t>BANAFRUCOOP - FINCA LA VICTORIA 2</t>
  </si>
  <si>
    <t xml:space="preserve">COOBAMAG - FINCA ANA PAOLA </t>
  </si>
  <si>
    <t>COOBAMAG - FINCA PARAISO 3</t>
  </si>
  <si>
    <t>BANAFRUCOOP - FINCA SAN JOSE</t>
  </si>
  <si>
    <t>BANAFRUCOOP - FINCA LA BETSY</t>
  </si>
  <si>
    <t xml:space="preserve">COOBAMAG - FINCA VILLA CAROLINA </t>
  </si>
  <si>
    <t>COOBAMAG - FINCA LA MUÑE</t>
  </si>
  <si>
    <t>FINCA MARGARITA ROSA</t>
  </si>
  <si>
    <t>12613196-1</t>
  </si>
  <si>
    <t xml:space="preserve">BANAFRUCOOP - FINCA META </t>
  </si>
  <si>
    <t xml:space="preserve">BANAFRUCOOP - FINCA EL JARDIN </t>
  </si>
  <si>
    <t>EMPREBANCOOP FINCA CECILIA</t>
  </si>
  <si>
    <t>COOBAMAG - FINCA LA ELVIRA 2</t>
  </si>
  <si>
    <t>COOBAMAG - FINCA PARATE BIEN</t>
  </si>
  <si>
    <t xml:space="preserve">BANAFRUCOOP - FINCA SAN AGATON </t>
  </si>
  <si>
    <t xml:space="preserve">COOBAMAG - FINCA HERMANOS GUERRA 1 </t>
  </si>
  <si>
    <t>EMPREBANCOOP FINCA TUNDAMA</t>
  </si>
  <si>
    <t>COOBAMAG - FINCA LA ANGELINA</t>
  </si>
  <si>
    <t>COOBAMAG - FINCA LA INESITA</t>
  </si>
  <si>
    <t>DAIMER PEREZ PALENCIA FINCA VILLA ELSA</t>
  </si>
  <si>
    <t xml:space="preserve">BATALLON BITER 2 </t>
  </si>
  <si>
    <t>ES IGUAL AL PREDIO 33 CILEDCO PLANTA DE ACOPIO</t>
  </si>
  <si>
    <t>NO IDENTIFICADO EN LINEA BASE (VERTIMIENTO LAS TABLITAS RIO FUNDACION)</t>
  </si>
  <si>
    <t>ALCALDIA DE FUNDACION, MATADERO MUNICIPAL</t>
  </si>
  <si>
    <t>EMPRESA DE ACUEDUCTO, ALCANTARILLADO Y ASEO DE ARACATACA</t>
  </si>
  <si>
    <t xml:space="preserve">819000925-9 </t>
  </si>
  <si>
    <t>EMPRESA DE SERVICIOS PUBLICOS DEL RETEN - SERVAC E.S.P</t>
  </si>
  <si>
    <t>PROCESADORA DE POLLOS HUCANA</t>
  </si>
  <si>
    <t>EXTRACTORA BELLA ESPERANZA LTDA.</t>
  </si>
  <si>
    <t>EMPREBANCOOP FINCA STA MARTA 6 Y 7</t>
  </si>
  <si>
    <t>EMPREBANCOOP FINCA VIRGINIA GRANDE Y VIRNIA NUEVA</t>
  </si>
  <si>
    <t>EMPREBANCOOP FINCA SARA ESTHER</t>
  </si>
  <si>
    <t>EMPREBANCOOP FINCA LA EVA</t>
  </si>
  <si>
    <t>EMPREBANCOOP FINCA LOS PINOS</t>
  </si>
  <si>
    <t>EMPREBANCOOP FINCA PLAYA LINDA</t>
  </si>
  <si>
    <t>EMPREBANCOOP FINCA ROSIRIS</t>
  </si>
  <si>
    <t>EMPREBANCOOP FINCA STA MARTA 3</t>
  </si>
  <si>
    <t xml:space="preserve">EMPREBANCOOP FINCA PRINCIPIO </t>
  </si>
  <si>
    <t>EMPREBANCOOP FINCA PORVENIR 3 Y 4</t>
  </si>
  <si>
    <t>EMPREBANCOOP FINCA MARYLIRIS</t>
  </si>
  <si>
    <t xml:space="preserve">COOBAFRIO FINCA BUEN RETIRO </t>
  </si>
  <si>
    <t>EMPREBANCOOP FINCA LORENA</t>
  </si>
  <si>
    <t>EMPREBANCOOP FINCA YUDIS</t>
  </si>
  <si>
    <t>EMPREBANCOOP FINCA LA YINA</t>
  </si>
  <si>
    <t>EMPREBANCOOP FINCA LA ELENA</t>
  </si>
  <si>
    <t>EMPREBANCOOP FINCA LA AMADA</t>
  </si>
  <si>
    <t>EMPREBANCOOP FINCA DELICIAS</t>
  </si>
  <si>
    <t>EMPREBANCOOP FINCA CECILIA LIMON</t>
  </si>
  <si>
    <t xml:space="preserve">EMPREBANCOOP FINCA ARACELIS 1 Y 2 </t>
  </si>
  <si>
    <t>EMPREBANCOOP FINCA BELLEZA NORTE 1 Y 2</t>
  </si>
  <si>
    <t>EMPREBANCOOP FINCA SAN JUDAS Y MARIA PAULA</t>
  </si>
  <si>
    <t>EMPREBANCOOP FINCA SAN JACINTO Y LOS HERMANOS</t>
  </si>
  <si>
    <t>EMPREBANCOOP FINCA LOS ANGELES</t>
  </si>
  <si>
    <t>EMPREBANCOOP FINCA SAN JOSE</t>
  </si>
  <si>
    <t>EMPREBANCOOP FINCA ESPAÑOLA 1</t>
  </si>
  <si>
    <t>EMPREBANCOOP FINCA NO HAY COMO DIOS</t>
  </si>
  <si>
    <t>EMPREBANCOOP FINCA EL REPOSO 1</t>
  </si>
  <si>
    <t>EMPREBANCOOP LA ILUSION</t>
  </si>
  <si>
    <t>EMPREBANCOOP FINCA MIRADA</t>
  </si>
  <si>
    <t>EMPREBANCOOP FINCA SANTA ANA 2</t>
  </si>
  <si>
    <t>EMPREBANCOOP FINCA ESPERANZA 2</t>
  </si>
  <si>
    <t>EMPREBANCOOP FINCA DIVINA DEL SOCORRO</t>
  </si>
  <si>
    <t>EMPREBANCOOP FINCA VICTORIA 3</t>
  </si>
  <si>
    <t xml:space="preserve">EMPREBANCOOP FINCA LA LILIANA </t>
  </si>
  <si>
    <t>EMPREBANCOOP FINCA LA ALICIA</t>
  </si>
  <si>
    <t>EMPREBANCOOP FINCA AURA ROSA</t>
  </si>
  <si>
    <t>EMPREBANCOOP FINCA CARTAGENA DE INDIAS</t>
  </si>
  <si>
    <t>EMPREBANCOOP FINCA ABRE EL OJO</t>
  </si>
  <si>
    <t>EMPREBANCOOP FINCA BETHEL</t>
  </si>
  <si>
    <t>EMPREBANCOOP FINCA BELLA ESPERANZA</t>
  </si>
  <si>
    <t>EMPREBANCOOP FINCA BELLA MARIA</t>
  </si>
  <si>
    <t>EMPREBANCOOP FINCA DOÑA RUTH</t>
  </si>
  <si>
    <t>EMPREBANCOOP FINCA EQUIVOCACION</t>
  </si>
  <si>
    <t>EMPREBANCOOP FINCA ESPERANZA 1</t>
  </si>
  <si>
    <t>EMPREBANCOOP FINCA ESPERANZA</t>
  </si>
  <si>
    <t xml:space="preserve">EMPREBANCOOP FINCA LA KELLY </t>
  </si>
  <si>
    <t>EMPREBANCOOP FINCA LA YOLI</t>
  </si>
  <si>
    <t>EMPREBANCOOP FINCA MILONGA Y LA MAYE</t>
  </si>
  <si>
    <t>EMPREBANCOOP FINCA LA MONICA</t>
  </si>
  <si>
    <t>AGROINDUSTRIAL SAN JOSE LTDA.</t>
  </si>
  <si>
    <t>ANTONIO RIASCOS - FINCA LA VEGA</t>
  </si>
  <si>
    <t>INVERSIONES SIRIA LTDA.</t>
  </si>
  <si>
    <t>800838352-3</t>
  </si>
  <si>
    <t>JULIO ANGARITA ( FINCA DENNIS ESTHER )</t>
  </si>
  <si>
    <t>C.I PROBAN ( FINCA LA FORTUNA )</t>
  </si>
  <si>
    <t>CECILIA DE ANDREIS ANGARITA ( FINCA VILLA MARIA )</t>
  </si>
  <si>
    <t>RAFAEL PEREZ DAVILA</t>
  </si>
  <si>
    <t>AGRICOLA TRAVECEDO Y TAMARA S. EN C.  ( PREDIO LA ALEGRIA )</t>
  </si>
  <si>
    <t xml:space="preserve">900048107-1 </t>
  </si>
  <si>
    <t>FINCA MARTINIANA 2</t>
  </si>
  <si>
    <t>RUIZ FERNANDEZ DE CASTRO - FINCA SANTA RITA</t>
  </si>
  <si>
    <t>INVERSIONES PEGASO</t>
  </si>
  <si>
    <t xml:space="preserve">BANAFRUCOOP - FINCA EL RECUERDO </t>
  </si>
  <si>
    <t>BANAFRUCOOP - FINCA EVA LUNA</t>
  </si>
  <si>
    <t>FINCA PAHOLA</t>
  </si>
  <si>
    <t>HEMEL DARIO BOLAÑO LINERO ( FINCA EL EDEN )</t>
  </si>
  <si>
    <t>AMPARO MARTINEZ DE HERNADEZ ( FINCA TORINO )</t>
  </si>
  <si>
    <t>FINCA RETORNO</t>
  </si>
  <si>
    <t xml:space="preserve">FINCA ELIZABETH CRISTINA </t>
  </si>
  <si>
    <t>AGRICOLA SAN GABRIEL FINCA JULIA CAROLINA</t>
  </si>
  <si>
    <t>AGROPECUARIA ALJUSTREL S.A</t>
  </si>
  <si>
    <t>819003100-3</t>
  </si>
  <si>
    <t>AGROPECUARIA LA LEYENDA S.A</t>
  </si>
  <si>
    <t>BANEXCO S.A.</t>
  </si>
  <si>
    <t>INVERSIONES CHAVELA LTDA. ( FINCA CHAVELA )</t>
  </si>
  <si>
    <t>800076492-9</t>
  </si>
  <si>
    <t>INVERSIONES CASA GRANDE LTDA.</t>
  </si>
  <si>
    <t>800108054-5</t>
  </si>
  <si>
    <t>INVERSIONES GOMEZ JARAMILLO S.A  (FINCA EL TREBOL)</t>
  </si>
  <si>
    <t>890929589-3</t>
  </si>
  <si>
    <t xml:space="preserve">INVERSIONES VILLA GRANDE </t>
  </si>
  <si>
    <t>LILIANA MIRANDA E HIJOS LTDA. FINCA CONCORDIA</t>
  </si>
  <si>
    <t>MARGARITAROSA AMAYA DE CANTILLO ( FINCA MERCEDES II)</t>
  </si>
  <si>
    <t>AGROINDUSTRIAL SAN RAFAEL-FINCA SAN RAFAEL 2</t>
  </si>
  <si>
    <t>BERNARDO LEMA TRUJILLO- FINCA SAN RAFAEL</t>
  </si>
  <si>
    <t>REFUGIO DE IKEBANA</t>
  </si>
  <si>
    <t xml:space="preserve">COOBAFRIO FINCA MONTECRISTO 2 </t>
  </si>
  <si>
    <t xml:space="preserve">COOBAFRIO FINCA MARIELA </t>
  </si>
  <si>
    <t xml:space="preserve">COOBAFRIO FINCA GRANADA 2 </t>
  </si>
  <si>
    <t>COOBAFRIO FINCA REFORMA</t>
  </si>
  <si>
    <t>COOBAFRIO FINCA SANTA ROSA</t>
  </si>
  <si>
    <t>COOBAFRIO FINCA SAN MARTIN</t>
  </si>
  <si>
    <t>COOBAFRIO FINCA ESPERANZA ARAUJO</t>
  </si>
  <si>
    <t>COOBAFRIO FINCA ROSALBA</t>
  </si>
  <si>
    <t>COOBAFRIO FINCA TATIANA</t>
  </si>
  <si>
    <t>COOBAFRIO FINCA BEATRIZ MOZO</t>
  </si>
  <si>
    <t>COOBAFRIO FINCA ANA MARTA</t>
  </si>
  <si>
    <t>COOBAFRIO FINCA ANA MARIA Y LAS MERCEDES</t>
  </si>
  <si>
    <t>COOBAFRIO FINCA MI FUTURO ELENA</t>
  </si>
  <si>
    <t>COOBAFRIO FINCA LA PAZ 1</t>
  </si>
  <si>
    <t>COOBAFRIO FINCA JULIA ESTHER</t>
  </si>
  <si>
    <t>COOBAFRIO FINCA ESMERALDITA</t>
  </si>
  <si>
    <t xml:space="preserve">COOBAFRIO FINCA LA JULIANA </t>
  </si>
  <si>
    <t>COOBAFRIO FINCA EL POLO</t>
  </si>
  <si>
    <t>COOBAFRIO FINCA ROSA ISABEL</t>
  </si>
  <si>
    <t>COOBAFRIO FINCA PORVENIR 4 Y NO HAY COMO DIOS</t>
  </si>
  <si>
    <t>COOBAFRIO FINCA MINERVA</t>
  </si>
  <si>
    <t>COOBAFRIO FINCA MONTECRISTO 1</t>
  </si>
  <si>
    <t>COOBAFRIO FINCA PORVENIR 1</t>
  </si>
  <si>
    <t>COOBAFRIO FINCA PORVENIR 3</t>
  </si>
  <si>
    <t>COOBAFRIO FINCA PRUDENCIA</t>
  </si>
  <si>
    <t>COOBAFRIO FINCA NUESTRA SEÑORA DE STA. MARTA 1</t>
  </si>
  <si>
    <t>COOBAFRIO FINCA SANTA CECILIA</t>
  </si>
  <si>
    <t>COOBAFRIO FINCA SANTA ISABEL</t>
  </si>
  <si>
    <t>COOBAFRIO FINCA LOS MANGOS</t>
  </si>
  <si>
    <t>COOBAFRIO FINCA LAS MARGARITAS</t>
  </si>
  <si>
    <t>COOBAFRIO FINCA NUESTRA SEÑORA DE STA. MARTA 2</t>
  </si>
  <si>
    <t>COOBAFRIO BEATRIZ VILLAMIL</t>
  </si>
  <si>
    <t>COOBAFRIO FINCA AUXILIADORA</t>
  </si>
  <si>
    <t>COOBAFRIO FINCA MONTE CARLOS 2</t>
  </si>
  <si>
    <t>COOBAFRIO FINCA MARTINIANA 1</t>
  </si>
  <si>
    <t>COOBAFRIO MARTA VANESA</t>
  </si>
  <si>
    <t>COOBAFRIO MARIA CONCEPCION</t>
  </si>
  <si>
    <t>COOBAFRIO FINCA LA PAZ 2</t>
  </si>
  <si>
    <t>COOBAFRIO FINCA LOLA</t>
  </si>
  <si>
    <t>COOBAFRIO FINCA ESPERANZA RUIZ</t>
  </si>
  <si>
    <t>COOBAFRIO FINCA LA LILIANA</t>
  </si>
  <si>
    <t>YAMIL SAGHIR DASSERN (FINCA SUSANA)</t>
  </si>
  <si>
    <t>12615702-6</t>
  </si>
  <si>
    <t>BANAFRUCOOP - FINCA LA UNION BS 2</t>
  </si>
  <si>
    <t>MARGARITA CANTILLO DE PORTO- FINCA PLANTICA</t>
  </si>
  <si>
    <t>GERMAN ZAPATA - FINCA CANCUN</t>
  </si>
  <si>
    <t>819003792-1</t>
  </si>
  <si>
    <t>FINCA HAMBURGO - TECBACO</t>
  </si>
  <si>
    <t>INVERSIONES DAFER LTDA - FINCA CARMEN 100</t>
  </si>
  <si>
    <t>INVERSIONES FAKIH AMED HERMANOS - FINCA SIRIA 2</t>
  </si>
  <si>
    <t>800140942-5</t>
  </si>
  <si>
    <t>SABAH DAOUD DE FAQUIH - FINCA VEGA CABALLERO</t>
  </si>
  <si>
    <t>AGRICOLA TRAVECEDO Y TAMARA S. EN C.  ( PREDIO LAS FLORES )</t>
  </si>
  <si>
    <t>JOSE GREGORIO BEQUIS - FINCA LA EMILIA</t>
  </si>
  <si>
    <t>GLORIA PALACIOS - FINCA PRETORIA</t>
  </si>
  <si>
    <t>NELSON MORENO - FINCA LA LUCHA 3</t>
  </si>
  <si>
    <t>CLEMENCIA ESCOBAR PAREDES - FINCA LA PLAYITA</t>
  </si>
  <si>
    <t xml:space="preserve">STAR CIENAGA. OPERADORES DE SERVICIOS DE LA SIERRA S.A E.S. </t>
  </si>
  <si>
    <t>819003805-5</t>
  </si>
  <si>
    <t xml:space="preserve">891780051-4 </t>
  </si>
  <si>
    <t>UNIDAD DE SERVICIOS PUBLICOS DE PLATO MAGDALENA</t>
  </si>
  <si>
    <t xml:space="preserve">900115484-4 </t>
  </si>
  <si>
    <t>900115484-0</t>
  </si>
  <si>
    <t>METROAGUA S.A E.S.P</t>
  </si>
  <si>
    <t>EMPRESA SERVICIOS PUBLICO PIVIJAY-ENSERPI E.S.P</t>
  </si>
  <si>
    <t xml:space="preserve">819006148-1 </t>
  </si>
  <si>
    <t>UNIDAD MUNICIPAL DE SERVICIOS PUBLICOS DE TENERIFE UMSEP</t>
  </si>
  <si>
    <t>COOPERATIVA DE SERVICIOS PUBLICOS DE SAN ZENON LTDA.</t>
  </si>
  <si>
    <t>ADMINISTRACION PUBLICA COOPERATIVA DE SANTA ANA</t>
  </si>
  <si>
    <t>891780056-0</t>
  </si>
  <si>
    <t>COOPERATIVA DE SERVICIOS PUBLICOS DE SAN SEBASTIAN-COOSERPASANS</t>
  </si>
  <si>
    <t>819006148-1</t>
  </si>
  <si>
    <t>C.I FAMAR S.A</t>
  </si>
  <si>
    <t xml:space="preserve">EMPRESA DE SERVICIOS DE ACUEDUCTO, ALCANTARILLADO Y ASEO DEL PIÑON E.S.P </t>
  </si>
  <si>
    <t>COOPERATIVA DE SERVICIOS PUBLICOS REGIONAL PIJIÑO DEL CARMEN MAGDALENA ( COORPIMAG LTDA. )</t>
  </si>
  <si>
    <t>819006911-3</t>
  </si>
  <si>
    <t>EN SISTEMA COMO "PTAP DEL BANCO", NO APARECE EN LINEA BASE</t>
  </si>
  <si>
    <t>EMPRESA DE SERVICIOS DE ACUEDUCTO, ALCANTARILLADO Y ASEO DE GUAMAL - ESAGUA E.S.P.</t>
  </si>
  <si>
    <t>UNIDAD DE SERVICIOS PUBLICOS DE PEDRAZA</t>
  </si>
  <si>
    <t>900755009-0</t>
  </si>
  <si>
    <t>PTAP CIENAGA - NO APARECE EN LINEA BASE</t>
  </si>
  <si>
    <t>KAGUA SUR  S.A.S  E.S.P  MUNICIPIO DEL BANCO</t>
  </si>
  <si>
    <t>900695602-0</t>
  </si>
  <si>
    <t>EN SISTEMA COMO "VERTIMIENTO AGUAS ABAJO RIO FUNDACION", NO APARECE EN LINEA BASE</t>
  </si>
  <si>
    <t>EN SISTEMA COMO "PTAP PLATO", NO EN LINEA BASE</t>
  </si>
  <si>
    <t>FINCA LING DEL CARMEN (COOMULBANANO)</t>
  </si>
  <si>
    <t>900622897-3</t>
  </si>
  <si>
    <t>FINCA PELOTERA (COOMULBANANO)</t>
  </si>
  <si>
    <t>FINCA SONRISA 2 (COOMULBANANO)</t>
  </si>
  <si>
    <t xml:space="preserve">FINCA BOMBILLO (COOMULBANANO)  </t>
  </si>
  <si>
    <t>FINCA LA PROSPERIDAD (COOMULBANANO)</t>
  </si>
  <si>
    <t>FINCA LA CIENAGA (COOMULBANANO)</t>
  </si>
  <si>
    <t>FINCA LA SOFY (COOMULBANANO)</t>
  </si>
  <si>
    <t xml:space="preserve">FINCA BELLA NURIS (COOMULBANANO)  </t>
  </si>
  <si>
    <t xml:space="preserve">FINCA GUAIMARO (COOMULBANANO) </t>
  </si>
  <si>
    <t>FINCA VILLA LUDYS (COOMULBANANO)</t>
  </si>
  <si>
    <t xml:space="preserve">FINCA LA BELLEZA (COOMULBANANO) </t>
  </si>
  <si>
    <t xml:space="preserve">FINCA EDELMIRA (COOMULBANANO) </t>
  </si>
  <si>
    <t>ID. PREDIO</t>
  </si>
  <si>
    <t>NOMBRE USUARIOS</t>
  </si>
  <si>
    <t>PREDIO</t>
  </si>
  <si>
    <t>Milagrosa II</t>
  </si>
  <si>
    <t>Las Divas 1</t>
  </si>
  <si>
    <t>Las Divas 4</t>
  </si>
  <si>
    <t>Lote Rural 1</t>
  </si>
  <si>
    <t>Plantacion</t>
  </si>
  <si>
    <t>Cobara</t>
  </si>
  <si>
    <t>Fabliska</t>
  </si>
  <si>
    <t>Don Saleh</t>
  </si>
  <si>
    <t>Don Said 2</t>
  </si>
  <si>
    <t>Don Said 1</t>
  </si>
  <si>
    <t>Avicola Altair</t>
  </si>
  <si>
    <t>La Francisca</t>
  </si>
  <si>
    <t>Mangos</t>
  </si>
  <si>
    <t>Lola</t>
  </si>
  <si>
    <t>Don Fuad 2</t>
  </si>
  <si>
    <t>Don Fuad 1</t>
  </si>
  <si>
    <t>Lagunas</t>
  </si>
  <si>
    <t>La Sierra</t>
  </si>
  <si>
    <t>La Joya</t>
  </si>
  <si>
    <t>Planta de acopio</t>
  </si>
  <si>
    <t>La Coqueta</t>
  </si>
  <si>
    <t>Divino Niño</t>
  </si>
  <si>
    <t>MI FUTURO</t>
  </si>
  <si>
    <t>La Lucha</t>
  </si>
  <si>
    <t>Nabusimake</t>
  </si>
  <si>
    <t>La Josefa IV</t>
  </si>
  <si>
    <t>La Josefa II</t>
  </si>
  <si>
    <t>La Gloria de Dios</t>
  </si>
  <si>
    <t>La Lola II</t>
  </si>
  <si>
    <t>La Suerte II</t>
  </si>
  <si>
    <t>Hermanos Romero</t>
  </si>
  <si>
    <t>El Encanto</t>
  </si>
  <si>
    <t>El Socorro</t>
  </si>
  <si>
    <t>Unión BS1</t>
  </si>
  <si>
    <t>Don Marce Sur</t>
  </si>
  <si>
    <t>Victoria</t>
  </si>
  <si>
    <t>Palmira</t>
  </si>
  <si>
    <t>Cienaga</t>
  </si>
  <si>
    <t>San Alfredo</t>
  </si>
  <si>
    <t>Eva</t>
  </si>
  <si>
    <t>Asunción</t>
  </si>
  <si>
    <t>Gissell Beatriz</t>
  </si>
  <si>
    <t>Sami</t>
  </si>
  <si>
    <t>El Enano</t>
  </si>
  <si>
    <t>Campo Alegre</t>
  </si>
  <si>
    <t>La Granja</t>
  </si>
  <si>
    <t>Josefina San Rafael</t>
  </si>
  <si>
    <t>Vega</t>
  </si>
  <si>
    <t>La Union</t>
  </si>
  <si>
    <t>Circacia</t>
  </si>
  <si>
    <t>La Solita</t>
  </si>
  <si>
    <t>Milady</t>
  </si>
  <si>
    <t>Esmeralda</t>
  </si>
  <si>
    <t>Florida san pedro</t>
  </si>
  <si>
    <t>Golondrina nueva</t>
  </si>
  <si>
    <t>La Juliana</t>
  </si>
  <si>
    <t>La Margoth</t>
  </si>
  <si>
    <t>Recuerdo 1</t>
  </si>
  <si>
    <t>Gertrudys</t>
  </si>
  <si>
    <t>Pantoja</t>
  </si>
  <si>
    <t>Santa Monica</t>
  </si>
  <si>
    <t>Papare</t>
  </si>
  <si>
    <t>Santa Elena</t>
  </si>
  <si>
    <t>La Clarita</t>
  </si>
  <si>
    <t>El Crisol</t>
  </si>
  <si>
    <t>Marilucy</t>
  </si>
  <si>
    <t>Nuevo Horizonte</t>
  </si>
  <si>
    <t>Futuro Porvenir</t>
  </si>
  <si>
    <t>Josefina Maria Teresa</t>
  </si>
  <si>
    <t>Esmeralda 2</t>
  </si>
  <si>
    <t>Olga</t>
  </si>
  <si>
    <t>Teresa</t>
  </si>
  <si>
    <t>Remate</t>
  </si>
  <si>
    <t>Neerlandia</t>
  </si>
  <si>
    <t>San Antonio</t>
  </si>
  <si>
    <t>Colonia</t>
  </si>
  <si>
    <t xml:space="preserve">Llanos </t>
  </si>
  <si>
    <t>Juliana 1</t>
  </si>
  <si>
    <t>Juliana 2</t>
  </si>
  <si>
    <t>Burdeos</t>
  </si>
  <si>
    <t>Yunque</t>
  </si>
  <si>
    <t>Naranjos</t>
  </si>
  <si>
    <t>Pepilla</t>
  </si>
  <si>
    <t>Lucia</t>
  </si>
  <si>
    <t>Eufemia Dolores</t>
  </si>
  <si>
    <t>Eccehomo</t>
  </si>
  <si>
    <t>La francia</t>
  </si>
  <si>
    <t>Aura Maria</t>
  </si>
  <si>
    <t>La Sucitada</t>
  </si>
  <si>
    <t>La Perla</t>
  </si>
  <si>
    <t>Las Delicias</t>
  </si>
  <si>
    <t>La Samira</t>
  </si>
  <si>
    <t>Villa Mercedes</t>
  </si>
  <si>
    <t>La Unión 1 y 2</t>
  </si>
  <si>
    <t>La Fortaleza</t>
  </si>
  <si>
    <t>Villa Tina</t>
  </si>
  <si>
    <t>Mis Trabajos</t>
  </si>
  <si>
    <t>San Juan 1</t>
  </si>
  <si>
    <t>La Lola</t>
  </si>
  <si>
    <t>El Tesoro</t>
  </si>
  <si>
    <t>Carmencita</t>
  </si>
  <si>
    <t>La Victoria</t>
  </si>
  <si>
    <t>El Comienzo</t>
  </si>
  <si>
    <t>Victoria Marquez</t>
  </si>
  <si>
    <t>El Carmen</t>
  </si>
  <si>
    <t>El Laurel</t>
  </si>
  <si>
    <t>La Matilde</t>
  </si>
  <si>
    <t>Villa Esperanza</t>
  </si>
  <si>
    <t>Maria Camila 1 y 2</t>
  </si>
  <si>
    <t xml:space="preserve">Suerte 2  </t>
  </si>
  <si>
    <t>Golondrina vieja</t>
  </si>
  <si>
    <t>La Lolita</t>
  </si>
  <si>
    <t>Amparo I</t>
  </si>
  <si>
    <t>El Amparo</t>
  </si>
  <si>
    <t>El Jordan</t>
  </si>
  <si>
    <t>Esperanza 1</t>
  </si>
  <si>
    <t>Todos Pensamos</t>
  </si>
  <si>
    <t xml:space="preserve">La Gloria   </t>
  </si>
  <si>
    <t>Granada 4</t>
  </si>
  <si>
    <t>Isabel 4</t>
  </si>
  <si>
    <t>Santo Domingo 2</t>
  </si>
  <si>
    <t>Santo Domingo 1</t>
  </si>
  <si>
    <t>San Ramon</t>
  </si>
  <si>
    <t>San Juan 2</t>
  </si>
  <si>
    <t>Recuerdo 2</t>
  </si>
  <si>
    <t>Paola</t>
  </si>
  <si>
    <t>Fortuna Y Palmitos</t>
  </si>
  <si>
    <t>Si Dios Quiere</t>
  </si>
  <si>
    <t>Villa nicida y La Lucha</t>
  </si>
  <si>
    <t>San Juan</t>
  </si>
  <si>
    <t>Mi Fe En Dios</t>
  </si>
  <si>
    <t>Mi Descanso</t>
  </si>
  <si>
    <t>Mary carmen</t>
  </si>
  <si>
    <t>Las Mercedes</t>
  </si>
  <si>
    <t>La Yulis</t>
  </si>
  <si>
    <t>Teresita</t>
  </si>
  <si>
    <t>Tenacidad</t>
  </si>
  <si>
    <t>Lolita</t>
  </si>
  <si>
    <t>Granada 1</t>
  </si>
  <si>
    <t xml:space="preserve">Cartagena   </t>
  </si>
  <si>
    <t>El Milagro</t>
  </si>
  <si>
    <t>Dios Vera</t>
  </si>
  <si>
    <t>Carmen 2</t>
  </si>
  <si>
    <t>Guayabal</t>
  </si>
  <si>
    <t xml:space="preserve">Montecarlo  </t>
  </si>
  <si>
    <t>Sergina</t>
  </si>
  <si>
    <t>Isabel 1</t>
  </si>
  <si>
    <t>Virginia 3</t>
  </si>
  <si>
    <t>San Carlos</t>
  </si>
  <si>
    <t>El Retiro</t>
  </si>
  <si>
    <t>Siempre Viva</t>
  </si>
  <si>
    <t>Olvidados</t>
  </si>
  <si>
    <t>Rosa Margarita</t>
  </si>
  <si>
    <t>El Corral</t>
  </si>
  <si>
    <t>Mi Consuelo</t>
  </si>
  <si>
    <t>Jardin de las Mujeres</t>
  </si>
  <si>
    <t>Villa Monica</t>
  </si>
  <si>
    <t xml:space="preserve">Nuevo Macondo </t>
  </si>
  <si>
    <t>Villa Arizona</t>
  </si>
  <si>
    <t>Silvia Esmeralda</t>
  </si>
  <si>
    <t>La Palma II</t>
  </si>
  <si>
    <t>La Samaria</t>
  </si>
  <si>
    <t>La Palmira</t>
  </si>
  <si>
    <t>Antolina</t>
  </si>
  <si>
    <t>Milagrosa III</t>
  </si>
  <si>
    <t>Hermanos Morillo</t>
  </si>
  <si>
    <t>San Vicente</t>
  </si>
  <si>
    <t>La Fe de Dios</t>
  </si>
  <si>
    <t>Nueva Idea</t>
  </si>
  <si>
    <t>Recuerdo de Karen</t>
  </si>
  <si>
    <t>Dolores</t>
  </si>
  <si>
    <t>MAYE MARIA</t>
  </si>
  <si>
    <t>Dios Para Todo</t>
  </si>
  <si>
    <t>La Esperanza VI</t>
  </si>
  <si>
    <t>LA YAMILE</t>
  </si>
  <si>
    <t>Lo Que Me Quedo</t>
  </si>
  <si>
    <t>La Mina</t>
  </si>
  <si>
    <t>La envidia</t>
  </si>
  <si>
    <t>El Mamon</t>
  </si>
  <si>
    <t>La Victoria II</t>
  </si>
  <si>
    <t>Ana Paola</t>
  </si>
  <si>
    <t>Paraiso III</t>
  </si>
  <si>
    <t>La Betsy</t>
  </si>
  <si>
    <t>Villa Carolina</t>
  </si>
  <si>
    <t>La Muñe</t>
  </si>
  <si>
    <t>Margarita Rosa</t>
  </si>
  <si>
    <t>Meta</t>
  </si>
  <si>
    <t>El Jardin</t>
  </si>
  <si>
    <t>CECILIA</t>
  </si>
  <si>
    <t>La Elvira II</t>
  </si>
  <si>
    <t>Parate Bien</t>
  </si>
  <si>
    <t>San Agaton</t>
  </si>
  <si>
    <t>Hermanos Guerra I</t>
  </si>
  <si>
    <t>TUNDAMA</t>
  </si>
  <si>
    <t>La Angelina</t>
  </si>
  <si>
    <t>La Inesita</t>
  </si>
  <si>
    <t>Villa Elsa</t>
  </si>
  <si>
    <t>Matadero Municipal</t>
  </si>
  <si>
    <t xml:space="preserve">STA MARTA 6 Y 7 </t>
  </si>
  <si>
    <t>VIRGINIA GRANDE Y VIRNIA NUEVA</t>
  </si>
  <si>
    <t>SARA ESTHER</t>
  </si>
  <si>
    <t>LA EVA</t>
  </si>
  <si>
    <t>LOS PINOS</t>
  </si>
  <si>
    <t>PLAYA LINDA</t>
  </si>
  <si>
    <t>ROSIRIS</t>
  </si>
  <si>
    <t>SANTA MARTA 3</t>
  </si>
  <si>
    <t>PRINCIPIO</t>
  </si>
  <si>
    <t>PORVENIR 3 Y 4</t>
  </si>
  <si>
    <t>MARYURIS</t>
  </si>
  <si>
    <t>Buen Retiro</t>
  </si>
  <si>
    <t>LORENA</t>
  </si>
  <si>
    <t>YUDIS</t>
  </si>
  <si>
    <t>LA YINA</t>
  </si>
  <si>
    <t>LA ELENA</t>
  </si>
  <si>
    <t>LA AMADA</t>
  </si>
  <si>
    <t>DELICIAS</t>
  </si>
  <si>
    <t>CECILIA LIMON</t>
  </si>
  <si>
    <t>ARACELIS 1 Y 2</t>
  </si>
  <si>
    <t xml:space="preserve">BELLEZA NORTE 1 Y 2 </t>
  </si>
  <si>
    <t>SAN JUDAS Y MARIA PAULA</t>
  </si>
  <si>
    <t>SAN JACINTO Y LOS HERMANOS</t>
  </si>
  <si>
    <t>LOS ANGELES</t>
  </si>
  <si>
    <t>SAN JOSE</t>
  </si>
  <si>
    <t>ESPAÑOLA 1</t>
  </si>
  <si>
    <t>NO HAY COMO DIOS</t>
  </si>
  <si>
    <t>EL REPOSO 1</t>
  </si>
  <si>
    <t>LA ILUSION</t>
  </si>
  <si>
    <t>MIRADA</t>
  </si>
  <si>
    <t>SANTA ANA 2</t>
  </si>
  <si>
    <t>ESPERANZA 2</t>
  </si>
  <si>
    <t>DIVINA DEL SOCORRO</t>
  </si>
  <si>
    <t>VICTORIA 3</t>
  </si>
  <si>
    <t>LA LILIANA</t>
  </si>
  <si>
    <t>LA ALICIA</t>
  </si>
  <si>
    <t>AURA ROSA</t>
  </si>
  <si>
    <t>CARTAGENA DE INDIAS</t>
  </si>
  <si>
    <t>ABRE EL OJO</t>
  </si>
  <si>
    <t>BETHEL</t>
  </si>
  <si>
    <t>BELLA ESPERANZA</t>
  </si>
  <si>
    <t>BELLA MARIA</t>
  </si>
  <si>
    <t>DOÑA RUTH</t>
  </si>
  <si>
    <t>EQUIVOCACION</t>
  </si>
  <si>
    <t>ESPERANZA 1</t>
  </si>
  <si>
    <t>ESPERANZA</t>
  </si>
  <si>
    <t>LA KELLY</t>
  </si>
  <si>
    <t>LA YOLI</t>
  </si>
  <si>
    <t>MILONGA Y LA MAYE</t>
  </si>
  <si>
    <t>LA MONICA</t>
  </si>
  <si>
    <t>San Jose II</t>
  </si>
  <si>
    <t>La Vega</t>
  </si>
  <si>
    <t>Siria 1</t>
  </si>
  <si>
    <t>Dennis Esther</t>
  </si>
  <si>
    <t>Kasuma</t>
  </si>
  <si>
    <t>La Fortuna</t>
  </si>
  <si>
    <t>Las Divas 3</t>
  </si>
  <si>
    <t>Villa Maria</t>
  </si>
  <si>
    <t>La Alegria</t>
  </si>
  <si>
    <t>Martiniana 2</t>
  </si>
  <si>
    <t>Santa Rita</t>
  </si>
  <si>
    <t>La Tal 2</t>
  </si>
  <si>
    <t>El Recuerdo</t>
  </si>
  <si>
    <t>Eva Luna</t>
  </si>
  <si>
    <t>Pahola</t>
  </si>
  <si>
    <t>El Eden</t>
  </si>
  <si>
    <t>Torino</t>
  </si>
  <si>
    <t>Elizabeth Cristina</t>
  </si>
  <si>
    <t>Maria Luisa</t>
  </si>
  <si>
    <t>Chavela</t>
  </si>
  <si>
    <t>Casa Grande</t>
  </si>
  <si>
    <t>El Trebol</t>
  </si>
  <si>
    <t>Villa Grande</t>
  </si>
  <si>
    <t xml:space="preserve">Concordia </t>
  </si>
  <si>
    <t>Mercedes II</t>
  </si>
  <si>
    <t>San Rafael 2</t>
  </si>
  <si>
    <t xml:space="preserve">San Rafael  </t>
  </si>
  <si>
    <t>Refugio de Ikebana</t>
  </si>
  <si>
    <t>Montecristo 2</t>
  </si>
  <si>
    <t>Mariela</t>
  </si>
  <si>
    <t>Granada II</t>
  </si>
  <si>
    <t>Reforma</t>
  </si>
  <si>
    <t>Santa Rosa</t>
  </si>
  <si>
    <t>San Martin</t>
  </si>
  <si>
    <t>Esperanza Araujo</t>
  </si>
  <si>
    <t>Rosalba</t>
  </si>
  <si>
    <t>Tatiana</t>
  </si>
  <si>
    <t>Beatriz Mozo</t>
  </si>
  <si>
    <t>Ana Marta</t>
  </si>
  <si>
    <t>Ana Maria y las Mercedes</t>
  </si>
  <si>
    <t>Mi Futuro Elena</t>
  </si>
  <si>
    <t>La Paz 1</t>
  </si>
  <si>
    <t>Julia Esther</t>
  </si>
  <si>
    <t>Esmeraldita</t>
  </si>
  <si>
    <t>El polo</t>
  </si>
  <si>
    <t>Rosa Isabel</t>
  </si>
  <si>
    <t>porvenir 4 y no hay como dios</t>
  </si>
  <si>
    <t>Minerva</t>
  </si>
  <si>
    <t>Montecristo 1</t>
  </si>
  <si>
    <t>Porvenir 1</t>
  </si>
  <si>
    <t>Porvenir 3</t>
  </si>
  <si>
    <t xml:space="preserve">Prudencia </t>
  </si>
  <si>
    <t>Nuestra Señora de Santa Marta 1</t>
  </si>
  <si>
    <t>Santa Cecilia</t>
  </si>
  <si>
    <t>Santa Isabel</t>
  </si>
  <si>
    <t>Los Mangos</t>
  </si>
  <si>
    <t>Las Margaritas</t>
  </si>
  <si>
    <t>Nuestra Señora de Santa Marta 2</t>
  </si>
  <si>
    <t>Beatriz Villamil</t>
  </si>
  <si>
    <t>Auxiliadora</t>
  </si>
  <si>
    <t>Monte Carlos 2</t>
  </si>
  <si>
    <t>Martiniana 1</t>
  </si>
  <si>
    <t>Marta Vanesa</t>
  </si>
  <si>
    <t>Maria Concepción</t>
  </si>
  <si>
    <t>La Paz 2</t>
  </si>
  <si>
    <t>Esperanza Ruiz</t>
  </si>
  <si>
    <t>La Liliana</t>
  </si>
  <si>
    <t>Susana</t>
  </si>
  <si>
    <t>La Unión BS II</t>
  </si>
  <si>
    <t>Plantica</t>
  </si>
  <si>
    <t>Cancun</t>
  </si>
  <si>
    <t>Hamburgo</t>
  </si>
  <si>
    <t>Carmen 100</t>
  </si>
  <si>
    <t>Siria 2</t>
  </si>
  <si>
    <t>Vega Caballero</t>
  </si>
  <si>
    <t>Las Flores</t>
  </si>
  <si>
    <t>La Emilia</t>
  </si>
  <si>
    <t>Pretoria</t>
  </si>
  <si>
    <t>La Lucha 3</t>
  </si>
  <si>
    <t>La Playita</t>
  </si>
  <si>
    <t>Lagunas de Oxidación</t>
  </si>
  <si>
    <t>Emisario Submarino</t>
  </si>
  <si>
    <t>Ling del Carmen</t>
  </si>
  <si>
    <t>Pelotera</t>
  </si>
  <si>
    <t>Sonrisa 2</t>
  </si>
  <si>
    <t>Bombillo</t>
  </si>
  <si>
    <t>La Prosperidad</t>
  </si>
  <si>
    <t>La Cienaga</t>
  </si>
  <si>
    <t>La Sofy</t>
  </si>
  <si>
    <t>Bella Nuris</t>
  </si>
  <si>
    <t>Guaimaro</t>
  </si>
  <si>
    <t>Villa Ludys</t>
  </si>
  <si>
    <t>La Belleza</t>
  </si>
  <si>
    <t>Edelmira</t>
  </si>
  <si>
    <t>EN SISTEMA APARECE "PRESEA E.S.P. VERTIMIENTO PTAP" - FUNDACION, EN LINEA BASE NO</t>
  </si>
  <si>
    <t>Gradesa (muestreo CORPAMAG)</t>
  </si>
  <si>
    <t>Gradesa (autodeclaracion extemporanea)</t>
  </si>
  <si>
    <t>EN SISTEMA COMO "VERTIMIENTO CLL 8" - EL BANCO, NO APARECE EN LINEA BASE</t>
  </si>
  <si>
    <t>EN SISTEMA COMO "VERTIMIENTO CLL 10"- EL BANCO, NO APARECE EN LINEA BASE</t>
  </si>
  <si>
    <t xml:space="preserve">891780045-1 </t>
  </si>
  <si>
    <t xml:space="preserve">800106050-7 </t>
  </si>
  <si>
    <t>"VERTIMIENTO LAS TABLITAS" RIO FUNDACION, NO APARECE EN LINEA BASE</t>
  </si>
  <si>
    <t>FINCA LA EVA</t>
  </si>
  <si>
    <t>PRESEA E.S.P. VERTIMIENTO PTAP</t>
  </si>
  <si>
    <t>TOTAL</t>
  </si>
  <si>
    <t>MUNICIPIO DE SALAMINA - ADMINISTRACION PUBLICA COOPERATIVA DE  SALAMINA EMPORID E.S.P</t>
  </si>
  <si>
    <t>IGUAL AL PREDIO 251 "MUNICIPIO RETEN</t>
  </si>
  <si>
    <t>NO PRESENTO AUTODECLARACION</t>
  </si>
  <si>
    <t>Total (No.)__________   Urbano__________Rural________</t>
  </si>
  <si>
    <t xml:space="preserve">en cumplimiento de lo estipulado en el Decreto  de 1076 de 2015 ( Art 2.2.9.7.5.4.) me permito presentar la autodeclaracion representativa de vertimientos líquidos  dando fé de la </t>
  </si>
  <si>
    <t xml:space="preserve">    X:____________________    Y:____________________</t>
  </si>
  <si>
    <t xml:space="preserve">  ARD:_______________    ARnD:_______________</t>
  </si>
  <si>
    <t xml:space="preserve">  Agua:__________   Suelo:__________   Reservorio:__________   Otro Cual?:__________</t>
  </si>
  <si>
    <t>I.  DATOS GENERALES DEL USUARIO Y/O MUNICIPIO</t>
  </si>
  <si>
    <t>2.6  TIPO DE VERTIMIENTO:</t>
  </si>
  <si>
    <t>2.7  TIPO DE RECEPTOR FINAL:</t>
  </si>
  <si>
    <t>2.8  CAPTA EL AGUA DE LA MISMA FUENTE HIDRICA DONDE SE RELIZAN LOS VERTIMIENTOS?</t>
  </si>
  <si>
    <t xml:space="preserve">  SI:________________  NO:___________________</t>
  </si>
  <si>
    <t xml:space="preserve">2.9  CUENTA CON PV, PC O PSMV?         NO ____       SI _____   </t>
  </si>
  <si>
    <t xml:space="preserve">  SI:__________  NO:___________</t>
  </si>
  <si>
    <t>2.10 CARACTERIZACIONES CON LABORATORIO ACREDITADO ANTE EL IDEAM?</t>
  </si>
  <si>
    <t>III.  INFORMACION DATOS VERTIMIENTOS</t>
  </si>
  <si>
    <t>Nombre del Predio:</t>
  </si>
  <si>
    <t xml:space="preserve">  Superficial:_______  Subterranea:_______ No. Resolución:________</t>
  </si>
  <si>
    <t>2.5  FUENTE(S) DONDE DESCARGA EL (LOS) VERTIMIENTO(S):</t>
  </si>
  <si>
    <t>2.1  DIRECCIÓN DEL PREDIO:</t>
  </si>
  <si>
    <t>2.3  CORREGIMIENTO O VEREDA:</t>
  </si>
  <si>
    <t>2.4  FUENTE DE CAPTACIÓN DE AGUA:</t>
  </si>
  <si>
    <t>1.1  NOMBRE O RAZÓN SOCIAL DEL USUARIO:</t>
  </si>
  <si>
    <t xml:space="preserve">1.2  CEDULA DE CIUDADANIA ó NIT: </t>
  </si>
  <si>
    <t>1.3  ACTIVIDAD ECONOMICA:</t>
  </si>
  <si>
    <t>1.4  CODIGO CIIU:</t>
  </si>
  <si>
    <t>1.3  REPRESENTANTE LEGAL:</t>
  </si>
  <si>
    <t>2.2  COORDENADAS SISTEMA MAGNA SIRGAS:</t>
  </si>
  <si>
    <t>1.4  DILIGENCIADO POR:</t>
  </si>
  <si>
    <t>1.5  TELÉFONO:</t>
  </si>
  <si>
    <t xml:space="preserve">1.6  CORREO ELECTRÓNICO: </t>
  </si>
  <si>
    <t>1.7  DIRECCIÓN CORRESPONDENCIA:</t>
  </si>
  <si>
    <t>Municipio:</t>
  </si>
  <si>
    <t>Cargo:</t>
  </si>
  <si>
    <t>1.8  NUMERO DE HABITANTES (Mpio):</t>
  </si>
  <si>
    <r>
      <rPr>
        <b/>
        <sz val="12"/>
        <rFont val="Arial"/>
        <family val="2"/>
      </rPr>
      <t>AÑO No. __________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PERIODO DE: </t>
    </r>
    <r>
      <rPr>
        <sz val="12"/>
        <rFont val="Arial"/>
        <family val="2"/>
      </rPr>
      <t>(dd/mm)__________  A  (dd/ mm) ___________ DE  20 _____</t>
    </r>
  </si>
  <si>
    <t xml:space="preserve">  N° Y Fecha de Acto Administrativo:__________  No de Expediente:                     </t>
  </si>
  <si>
    <t xml:space="preserve">  PC:__________ PV:__________ PSMV:__________ En Tramite:_________</t>
  </si>
  <si>
    <t>CONTINUA:</t>
  </si>
  <si>
    <t>NO CONTINUA:</t>
  </si>
  <si>
    <t xml:space="preserve">3.5  Días de vertimiento al mes.     </t>
  </si>
  <si>
    <t xml:space="preserve">3.1  Caudal promedio vertido (L/s)  </t>
  </si>
  <si>
    <r>
      <t>3.2  Concentración promedio DBO</t>
    </r>
    <r>
      <rPr>
        <vertAlign val="subscript"/>
        <sz val="12"/>
        <rFont val="Arial"/>
        <family val="2"/>
      </rPr>
      <t xml:space="preserve">5 </t>
    </r>
    <r>
      <rPr>
        <sz val="12"/>
        <color indexed="8"/>
        <rFont val="Arial"/>
        <family val="2"/>
      </rPr>
      <t>(mg/l)</t>
    </r>
  </si>
  <si>
    <t>3.3  Concentración promedio S.S.T (mg/l)</t>
  </si>
  <si>
    <t xml:space="preserve">3.4  Horas de vertimiento al día.                                               </t>
  </si>
  <si>
    <r>
      <t>DBO</t>
    </r>
    <r>
      <rPr>
        <b/>
        <vertAlign val="subscript"/>
        <sz val="11"/>
        <rFont val="Arial"/>
        <family val="2"/>
      </rPr>
      <t>5</t>
    </r>
    <r>
      <rPr>
        <b/>
        <sz val="11"/>
        <rFont val="Arial"/>
        <family val="2"/>
      </rPr>
      <t xml:space="preserve"> (mg/l)</t>
    </r>
  </si>
  <si>
    <t>SST (mg/l)</t>
  </si>
  <si>
    <r>
      <t>DBO</t>
    </r>
    <r>
      <rPr>
        <b/>
        <vertAlign val="subscript"/>
        <sz val="11"/>
        <rFont val="Arial"/>
        <family val="2"/>
      </rPr>
      <t>5</t>
    </r>
    <r>
      <rPr>
        <b/>
        <sz val="11"/>
        <rFont val="Arial"/>
        <family val="2"/>
      </rPr>
      <t xml:space="preserve"> (Kg/d)</t>
    </r>
  </si>
  <si>
    <t>SST (Kg/d)</t>
  </si>
  <si>
    <t>Duración vertimiento (h/d)</t>
  </si>
  <si>
    <t xml:space="preserve">3.8 Resultados del muestreo </t>
  </si>
  <si>
    <t>3.9  Tipo de descarga(s)</t>
  </si>
  <si>
    <t>3.7 Carga vertida SST (Kg/mes)</t>
  </si>
  <si>
    <r>
      <t>3.6 Carga vertida DBO</t>
    </r>
    <r>
      <rPr>
        <b/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(Kg/mes)</t>
    </r>
  </si>
  <si>
    <t>IV. FUENTE DE ABASTECIMIENTO 
(Diligenciar si se Capta y se Vierte en la misma fuente)</t>
  </si>
  <si>
    <t>Indicar el número de descargas si es discontinuo*</t>
  </si>
  <si>
    <t xml:space="preserve">4.4 Horas de captación al día                                               </t>
  </si>
  <si>
    <t xml:space="preserve">4.5 Días de captación al mes.     </t>
  </si>
  <si>
    <r>
      <t>4.6 Volumen captado por mes (m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 xml:space="preserve">).     </t>
    </r>
  </si>
  <si>
    <t>V.  CARGA CONTAMINANTE EN EL PUNTO DE CAPTACIÓN
(Diligenciar si se Capta y se Vierte en la misma fuente)</t>
  </si>
  <si>
    <t>4.1 Caudal de captación (L/s)</t>
  </si>
  <si>
    <r>
      <t>4.2 Concentración promedio DBO</t>
    </r>
    <r>
      <rPr>
        <vertAlign val="subscript"/>
        <sz val="12"/>
        <rFont val="Arial"/>
        <family val="2"/>
      </rPr>
      <t>5</t>
    </r>
    <r>
      <rPr>
        <sz val="12"/>
        <color indexed="8"/>
        <rFont val="Arial"/>
        <family val="2"/>
      </rPr>
      <t xml:space="preserve"> (mg/L)</t>
    </r>
  </si>
  <si>
    <t>4.3 Concentración promedio  SST (mg/L)</t>
  </si>
  <si>
    <r>
      <t>5.1 Carga en la captación DBO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(kg/mes)</t>
    </r>
  </si>
  <si>
    <t>5.2 Carga en la captación SST (kg/mes)</t>
  </si>
  <si>
    <t xml:space="preserve">VI.  CARGA NETA VERTIDA / MES
(Diligenciar si se Capta y se Vierte en la misma fuente) </t>
  </si>
  <si>
    <r>
      <t>6.1 Carga neta DBO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(Kg/mes)</t>
    </r>
  </si>
  <si>
    <t>6.2 Carga neta SST (Kg/mes)</t>
  </si>
  <si>
    <t>ECUACIÓN PARA EL CALCULO DE CARGAS CONTAMINANTES:</t>
  </si>
  <si>
    <r>
      <t>Carga vertida DBO</t>
    </r>
    <r>
      <rPr>
        <vertAlign val="subscript"/>
        <sz val="12"/>
        <rFont val="Arial"/>
        <family val="2"/>
      </rPr>
      <t xml:space="preserve">5     </t>
    </r>
    <r>
      <rPr>
        <sz val="12"/>
        <rFont val="Arial"/>
        <family val="2"/>
      </rPr>
      <t>(N°3.6)  =  ( N° 3.1) x ( N° 3.2) x 0.0036 x (N° 3.4) / 24 x (N° 3.5)</t>
    </r>
  </si>
  <si>
    <t>Carga vertida  SST     (N°3.7)  =  (N° 3.1) x (N° 3.3) x 0.036 x ( N° 3.4) /  24 x ( N°3.5)</t>
  </si>
  <si>
    <t>Carga captada SST    (N°5.2)  =  (N°4.1) x (N°4.3) x 0.036 x (N°4.4) / 24 x (N°4.5)</t>
  </si>
  <si>
    <r>
      <t>Carga neta DBO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      (N°6.1)  =  (N°3.6) - (N°5.1)</t>
    </r>
  </si>
  <si>
    <t>Carga neta SST         (N°6.2)  =  (N°3.7) - (N°5.2)</t>
  </si>
  <si>
    <r>
      <t>Carga captada DBO</t>
    </r>
    <r>
      <rPr>
        <vertAlign val="subscript"/>
        <sz val="12"/>
        <rFont val="Arial"/>
        <family val="2"/>
      </rPr>
      <t xml:space="preserve">5   </t>
    </r>
    <r>
      <rPr>
        <sz val="12"/>
        <rFont val="Arial"/>
        <family val="2"/>
      </rPr>
      <t>(N°5.1)  =  ( N°4.1) x (N° 4.2) x 0.036 x (N°4.4) / 24 x (N°4.5)</t>
    </r>
  </si>
  <si>
    <t>Expedida en:</t>
  </si>
  <si>
    <r>
      <rPr>
        <b/>
        <sz val="12"/>
        <color theme="1"/>
        <rFont val="Arial"/>
        <family val="2"/>
      </rPr>
      <t xml:space="preserve">SECTOR:  </t>
    </r>
    <r>
      <rPr>
        <sz val="12"/>
        <color theme="1"/>
        <rFont val="Arial"/>
        <family val="2"/>
      </rPr>
      <t xml:space="preserve">      E.S.P.  __________   INDUSTRIAL__________ AGROPECUARIO____ DOMÉSTICO_______  COMERCIAL_____ OTRO CUAL? _________________</t>
    </r>
  </si>
  <si>
    <t>II.   LOCALIZACIÓN DE LA ACTIVIDAD ECONÓMICA</t>
  </si>
  <si>
    <t xml:space="preserve">   AUTODECLARACIÓN GENERAL DE VERTIMIENTOS PUNTUALES</t>
  </si>
  <si>
    <t>Espacio para radicación de Corpamag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</si>
</sst>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\ _€_-;\-* #,##0.00\ _€_-;_-* &quot;-&quot;??\ _€_-;_-@_-"/>
    <numFmt numFmtId="165" formatCode="#,##0.0"/>
    <numFmt numFmtId="166" formatCode="0.0"/>
    <numFmt numFmtId="167" formatCode="0.000"/>
    <numFmt numFmtId="168" formatCode="#,##0.000"/>
    <numFmt numFmtId="169" formatCode="#,##0.0000"/>
    <numFmt numFmtId="170" formatCode="_-[$$-240A]* #,##0.00_-;\-[$$-240A]* #,##0.00_-;_-[$$-240A]* &quot;-&quot;??_-;_-@_-"/>
  </numFmts>
  <fonts count="27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i/>
      <sz val="12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vertAlign val="subscript"/>
      <sz val="12"/>
      <name val="Arial"/>
      <family val="2"/>
    </font>
    <font>
      <b/>
      <vertAlign val="subscript"/>
      <sz val="12"/>
      <name val="Arial"/>
      <family val="2"/>
    </font>
    <font>
      <sz val="12"/>
      <color indexed="9"/>
      <name val="Arial"/>
      <family val="2"/>
    </font>
    <font>
      <vertAlign val="superscript"/>
      <sz val="12"/>
      <name val="Arial"/>
      <family val="2"/>
    </font>
    <font>
      <i/>
      <sz val="12"/>
      <name val="Arial"/>
      <family val="2"/>
    </font>
    <font>
      <b/>
      <sz val="11"/>
      <name val="Arial"/>
      <family val="2"/>
    </font>
    <font>
      <b/>
      <vertAlign val="subscript"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0" fontId="7" fillId="0" borderId="0"/>
  </cellStyleXfs>
  <cellXfs count="300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4" fontId="4" fillId="6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" fontId="4" fillId="5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4" fontId="0" fillId="6" borderId="7" xfId="0" applyNumberFormat="1" applyFill="1" applyBorder="1" applyAlignment="1">
      <alignment horizontal="center" vertical="center"/>
    </xf>
    <xf numFmtId="4" fontId="0" fillId="5" borderId="7" xfId="0" applyNumberFormat="1" applyFill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6" borderId="3" xfId="0" applyNumberFormat="1" applyFill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70" fontId="0" fillId="0" borderId="0" xfId="0" applyNumberFormat="1" applyAlignment="1">
      <alignment horizontal="right"/>
    </xf>
    <xf numFmtId="170" fontId="4" fillId="3" borderId="7" xfId="0" applyNumberFormat="1" applyFont="1" applyFill="1" applyBorder="1" applyAlignment="1">
      <alignment horizontal="center" vertical="center" wrapText="1"/>
    </xf>
    <xf numFmtId="170" fontId="4" fillId="4" borderId="7" xfId="0" applyNumberFormat="1" applyFont="1" applyFill="1" applyBorder="1" applyAlignment="1">
      <alignment horizontal="center" vertical="center" wrapText="1"/>
    </xf>
    <xf numFmtId="170" fontId="0" fillId="3" borderId="7" xfId="0" applyNumberFormat="1" applyFill="1" applyBorder="1" applyAlignment="1">
      <alignment horizontal="right" vertical="center"/>
    </xf>
    <xf numFmtId="170" fontId="3" fillId="4" borderId="7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170" fontId="0" fillId="3" borderId="7" xfId="0" applyNumberFormat="1" applyFont="1" applyFill="1" applyBorder="1" applyAlignment="1">
      <alignment horizontal="right" vertical="center"/>
    </xf>
    <xf numFmtId="2" fontId="0" fillId="0" borderId="0" xfId="0" applyNumberFormat="1" applyFont="1" applyAlignment="1">
      <alignment horizontal="center" vertical="center"/>
    </xf>
    <xf numFmtId="170" fontId="0" fillId="0" borderId="0" xfId="0" applyNumberFormat="1" applyFont="1" applyAlignment="1">
      <alignment horizontal="right" vertical="center"/>
    </xf>
    <xf numFmtId="2" fontId="3" fillId="5" borderId="7" xfId="0" applyNumberFormat="1" applyFont="1" applyFill="1" applyBorder="1" applyAlignment="1">
      <alignment horizontal="center" vertical="center" wrapText="1"/>
    </xf>
    <xf numFmtId="170" fontId="3" fillId="0" borderId="7" xfId="0" applyNumberFormat="1" applyFont="1" applyBorder="1" applyAlignment="1">
      <alignment horizontal="center" vertical="center" wrapText="1"/>
    </xf>
    <xf numFmtId="170" fontId="3" fillId="3" borderId="7" xfId="0" applyNumberFormat="1" applyFont="1" applyFill="1" applyBorder="1" applyAlignment="1">
      <alignment horizontal="center" vertical="center" wrapText="1"/>
    </xf>
    <xf numFmtId="170" fontId="3" fillId="4" borderId="7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/>
    </xf>
    <xf numFmtId="2" fontId="9" fillId="0" borderId="7" xfId="0" applyNumberFormat="1" applyFont="1" applyFill="1" applyBorder="1" applyAlignment="1">
      <alignment horizontal="center" vertical="center"/>
    </xf>
    <xf numFmtId="2" fontId="0" fillId="0" borderId="7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2" fontId="8" fillId="7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/>
    </xf>
    <xf numFmtId="49" fontId="8" fillId="0" borderId="7" xfId="0" applyNumberFormat="1" applyFont="1" applyFill="1" applyBorder="1" applyAlignment="1">
      <alignment horizontal="left" vertical="center"/>
    </xf>
    <xf numFmtId="0" fontId="8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49" fontId="0" fillId="0" borderId="7" xfId="0" applyNumberFormat="1" applyFont="1" applyFill="1" applyBorder="1" applyAlignment="1">
      <alignment vertical="center"/>
    </xf>
    <xf numFmtId="0" fontId="8" fillId="7" borderId="7" xfId="0" applyFont="1" applyFill="1" applyBorder="1" applyAlignment="1">
      <alignment horizontal="center"/>
    </xf>
    <xf numFmtId="0" fontId="10" fillId="7" borderId="7" xfId="0" applyFont="1" applyFill="1" applyBorder="1" applyAlignment="1">
      <alignment vertical="center"/>
    </xf>
    <xf numFmtId="49" fontId="8" fillId="7" borderId="7" xfId="0" applyNumberFormat="1" applyFont="1" applyFill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8" fillId="7" borderId="7" xfId="0" applyFont="1" applyFill="1" applyBorder="1" applyAlignment="1">
      <alignment vertical="center"/>
    </xf>
    <xf numFmtId="49" fontId="10" fillId="0" borderId="7" xfId="0" applyNumberFormat="1" applyFont="1" applyBorder="1" applyAlignment="1">
      <alignment horizontal="center" vertical="center" wrapText="1"/>
    </xf>
    <xf numFmtId="49" fontId="8" fillId="8" borderId="7" xfId="0" applyNumberFormat="1" applyFont="1" applyFill="1" applyBorder="1" applyAlignment="1">
      <alignment horizontal="left" vertical="center" wrapText="1"/>
    </xf>
    <xf numFmtId="49" fontId="0" fillId="0" borderId="7" xfId="0" applyNumberFormat="1" applyFont="1" applyFill="1" applyBorder="1" applyAlignment="1">
      <alignment vertical="center" wrapText="1"/>
    </xf>
    <xf numFmtId="0" fontId="8" fillId="9" borderId="7" xfId="0" applyFont="1" applyFill="1" applyBorder="1" applyAlignment="1">
      <alignment vertical="center" wrapText="1"/>
    </xf>
    <xf numFmtId="0" fontId="8" fillId="9" borderId="7" xfId="0" applyFont="1" applyFill="1" applyBorder="1" applyAlignment="1">
      <alignment horizontal="center" vertical="center"/>
    </xf>
    <xf numFmtId="49" fontId="8" fillId="9" borderId="7" xfId="0" applyNumberFormat="1" applyFont="1" applyFill="1" applyBorder="1" applyAlignment="1">
      <alignment horizontal="left" vertical="center" wrapText="1"/>
    </xf>
    <xf numFmtId="2" fontId="8" fillId="9" borderId="7" xfId="0" applyNumberFormat="1" applyFont="1" applyFill="1" applyBorder="1" applyAlignment="1">
      <alignment horizontal="center" vertical="center"/>
    </xf>
    <xf numFmtId="170" fontId="0" fillId="9" borderId="7" xfId="0" applyNumberFormat="1" applyFont="1" applyFill="1" applyBorder="1" applyAlignment="1">
      <alignment horizontal="right" vertical="center"/>
    </xf>
    <xf numFmtId="170" fontId="3" fillId="9" borderId="7" xfId="0" applyNumberFormat="1" applyFont="1" applyFill="1" applyBorder="1" applyAlignment="1">
      <alignment horizontal="right" vertical="center"/>
    </xf>
    <xf numFmtId="0" fontId="0" fillId="9" borderId="0" xfId="0" applyFont="1" applyFill="1" applyAlignment="1">
      <alignment horizontal="center" vertical="center"/>
    </xf>
    <xf numFmtId="2" fontId="9" fillId="9" borderId="7" xfId="0" applyNumberFormat="1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 wrapText="1"/>
    </xf>
    <xf numFmtId="170" fontId="0" fillId="7" borderId="7" xfId="0" applyNumberFormat="1" applyFont="1" applyFill="1" applyBorder="1" applyAlignment="1">
      <alignment horizontal="right" vertical="center"/>
    </xf>
    <xf numFmtId="170" fontId="3" fillId="7" borderId="7" xfId="0" applyNumberFormat="1" applyFont="1" applyFill="1" applyBorder="1" applyAlignment="1">
      <alignment horizontal="right" vertical="center"/>
    </xf>
    <xf numFmtId="0" fontId="0" fillId="7" borderId="0" xfId="0" applyFont="1" applyFill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8" fillId="9" borderId="7" xfId="0" applyFont="1" applyFill="1" applyBorder="1" applyAlignment="1">
      <alignment vertical="center"/>
    </xf>
    <xf numFmtId="49" fontId="8" fillId="9" borderId="7" xfId="0" applyNumberFormat="1" applyFont="1" applyFill="1" applyBorder="1" applyAlignment="1">
      <alignment horizontal="left" vertical="center"/>
    </xf>
    <xf numFmtId="0" fontId="8" fillId="0" borderId="7" xfId="3" applyFont="1" applyFill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left" vertical="center"/>
    </xf>
    <xf numFmtId="49" fontId="8" fillId="0" borderId="7" xfId="0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horizontal="center"/>
    </xf>
    <xf numFmtId="2" fontId="0" fillId="9" borderId="7" xfId="0" applyNumberFormat="1" applyFont="1" applyFill="1" applyBorder="1" applyAlignment="1">
      <alignment horizontal="center" vertical="center"/>
    </xf>
    <xf numFmtId="170" fontId="0" fillId="0" borderId="7" xfId="0" applyNumberFormat="1" applyFont="1" applyBorder="1" applyAlignment="1">
      <alignment horizontal="right" vertical="center"/>
    </xf>
    <xf numFmtId="0" fontId="10" fillId="7" borderId="7" xfId="0" applyFont="1" applyFill="1" applyBorder="1" applyAlignment="1">
      <alignment horizontal="left" vertical="center"/>
    </xf>
    <xf numFmtId="49" fontId="8" fillId="7" borderId="7" xfId="0" applyNumberFormat="1" applyFont="1" applyFill="1" applyBorder="1" applyAlignment="1">
      <alignment horizontal="center" vertical="center"/>
    </xf>
    <xf numFmtId="170" fontId="0" fillId="10" borderId="7" xfId="0" applyNumberFormat="1" applyFont="1" applyFill="1" applyBorder="1" applyAlignment="1">
      <alignment horizontal="right" vertical="center"/>
    </xf>
    <xf numFmtId="170" fontId="3" fillId="10" borderId="7" xfId="0" applyNumberFormat="1" applyFont="1" applyFill="1" applyBorder="1" applyAlignment="1">
      <alignment horizontal="right" vertical="center"/>
    </xf>
    <xf numFmtId="0" fontId="0" fillId="10" borderId="0" xfId="0" applyFont="1" applyFill="1" applyAlignment="1">
      <alignment horizontal="center" vertical="center"/>
    </xf>
    <xf numFmtId="0" fontId="8" fillId="0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9" fontId="8" fillId="9" borderId="7" xfId="0" applyNumberFormat="1" applyFont="1" applyFill="1" applyBorder="1" applyAlignment="1">
      <alignment vertical="center"/>
    </xf>
    <xf numFmtId="49" fontId="8" fillId="7" borderId="7" xfId="0" applyNumberFormat="1" applyFont="1" applyFill="1" applyBorder="1" applyAlignment="1">
      <alignment vertical="center"/>
    </xf>
    <xf numFmtId="49" fontId="8" fillId="0" borderId="7" xfId="0" applyNumberFormat="1" applyFont="1" applyFill="1" applyBorder="1" applyAlignment="1">
      <alignment vertical="center" wrapText="1"/>
    </xf>
    <xf numFmtId="0" fontId="10" fillId="10" borderId="7" xfId="0" applyFont="1" applyFill="1" applyBorder="1" applyAlignment="1">
      <alignment vertical="center"/>
    </xf>
    <xf numFmtId="0" fontId="8" fillId="10" borderId="7" xfId="0" applyFont="1" applyFill="1" applyBorder="1" applyAlignment="1">
      <alignment horizontal="center" vertical="center"/>
    </xf>
    <xf numFmtId="49" fontId="8" fillId="10" borderId="7" xfId="0" applyNumberFormat="1" applyFont="1" applyFill="1" applyBorder="1" applyAlignment="1">
      <alignment horizontal="left" vertical="center"/>
    </xf>
    <xf numFmtId="2" fontId="8" fillId="10" borderId="7" xfId="0" applyNumberFormat="1" applyFont="1" applyFill="1" applyBorder="1" applyAlignment="1">
      <alignment horizontal="center" vertical="center"/>
    </xf>
    <xf numFmtId="49" fontId="8" fillId="7" borderId="7" xfId="0" applyNumberFormat="1" applyFont="1" applyFill="1" applyBorder="1" applyAlignment="1">
      <alignment horizontal="left" vertical="center" wrapText="1"/>
    </xf>
    <xf numFmtId="2" fontId="8" fillId="0" borderId="7" xfId="2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 wrapText="1"/>
    </xf>
    <xf numFmtId="49" fontId="8" fillId="9" borderId="7" xfId="0" applyNumberFormat="1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 wrapText="1"/>
    </xf>
    <xf numFmtId="170" fontId="3" fillId="0" borderId="7" xfId="0" applyNumberFormat="1" applyFont="1" applyBorder="1" applyAlignment="1">
      <alignment horizontal="right" vertical="center"/>
    </xf>
    <xf numFmtId="0" fontId="0" fillId="0" borderId="7" xfId="0" applyFont="1" applyFill="1" applyBorder="1" applyAlignment="1">
      <alignment horizontal="center" vertical="center" wrapText="1"/>
    </xf>
    <xf numFmtId="2" fontId="8" fillId="0" borderId="24" xfId="0" applyNumberFormat="1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49" fontId="8" fillId="0" borderId="24" xfId="0" applyNumberFormat="1" applyFont="1" applyFill="1" applyBorder="1" applyAlignment="1">
      <alignment horizontal="left" vertical="center" wrapText="1"/>
    </xf>
    <xf numFmtId="0" fontId="0" fillId="9" borderId="0" xfId="0" applyFont="1" applyFill="1" applyAlignment="1">
      <alignment horizontal="center" vertical="center" wrapText="1"/>
    </xf>
    <xf numFmtId="0" fontId="0" fillId="7" borderId="0" xfId="0" applyFont="1" applyFill="1" applyAlignment="1">
      <alignment horizontal="center" vertical="center" wrapText="1"/>
    </xf>
    <xf numFmtId="0" fontId="0" fillId="10" borderId="0" xfId="0" applyFont="1" applyFill="1" applyAlignment="1">
      <alignment horizontal="center" vertical="center" wrapText="1"/>
    </xf>
    <xf numFmtId="170" fontId="0" fillId="0" borderId="0" xfId="0" applyNumberFormat="1" applyFont="1" applyAlignment="1">
      <alignment horizontal="center" vertical="center" wrapText="1"/>
    </xf>
    <xf numFmtId="0" fontId="11" fillId="0" borderId="14" xfId="0" applyFont="1" applyBorder="1" applyAlignment="1" applyProtection="1">
      <alignment vertical="center"/>
      <protection locked="0"/>
    </xf>
    <xf numFmtId="0" fontId="11" fillId="0" borderId="21" xfId="0" applyFont="1" applyBorder="1" applyAlignment="1" applyProtection="1">
      <alignment horizontal="justify"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justify" vertical="center" wrapText="1"/>
      <protection locked="0"/>
    </xf>
    <xf numFmtId="0" fontId="11" fillId="0" borderId="18" xfId="0" applyFont="1" applyBorder="1" applyAlignment="1" applyProtection="1">
      <alignment horizontal="justify" vertical="center" wrapText="1"/>
      <protection locked="0"/>
    </xf>
    <xf numFmtId="0" fontId="11" fillId="0" borderId="19" xfId="0" applyFont="1" applyBorder="1" applyAlignment="1" applyProtection="1">
      <alignment horizontal="justify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8" fillId="0" borderId="44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vertical="center" wrapText="1"/>
      <protection locked="0"/>
    </xf>
    <xf numFmtId="0" fontId="13" fillId="0" borderId="21" xfId="0" applyFont="1" applyBorder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0" fontId="11" fillId="0" borderId="12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14" fillId="0" borderId="12" xfId="0" applyFont="1" applyBorder="1" applyAlignment="1">
      <alignment vertical="center"/>
    </xf>
    <xf numFmtId="0" fontId="13" fillId="0" borderId="0" xfId="0" applyFont="1" applyFill="1" applyBorder="1" applyAlignment="1" applyProtection="1">
      <alignment vertical="center"/>
      <protection locked="0"/>
    </xf>
    <xf numFmtId="0" fontId="13" fillId="0" borderId="13" xfId="0" applyFont="1" applyFill="1" applyBorder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4" fillId="0" borderId="26" xfId="0" applyFont="1" applyBorder="1" applyAlignment="1">
      <alignment vertical="center"/>
    </xf>
    <xf numFmtId="0" fontId="14" fillId="0" borderId="27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1" fillId="0" borderId="32" xfId="0" applyFont="1" applyBorder="1" applyAlignment="1" applyProtection="1">
      <alignment vertical="center"/>
      <protection locked="0"/>
    </xf>
    <xf numFmtId="0" fontId="11" fillId="0" borderId="21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1" fillId="0" borderId="26" xfId="0" applyFont="1" applyBorder="1" applyAlignment="1" applyProtection="1">
      <alignment vertical="center"/>
      <protection locked="0"/>
    </xf>
    <xf numFmtId="0" fontId="11" fillId="0" borderId="19" xfId="0" applyFont="1" applyBorder="1" applyAlignment="1" applyProtection="1">
      <alignment vertical="center"/>
      <protection locked="0"/>
    </xf>
    <xf numFmtId="0" fontId="11" fillId="0" borderId="12" xfId="0" applyFont="1" applyFill="1" applyBorder="1" applyAlignment="1" applyProtection="1">
      <alignment vertical="center"/>
      <protection locked="0"/>
    </xf>
    <xf numFmtId="0" fontId="11" fillId="0" borderId="21" xfId="0" applyFont="1" applyFill="1" applyBorder="1" applyAlignment="1" applyProtection="1">
      <alignment vertical="center"/>
      <protection locked="0"/>
    </xf>
    <xf numFmtId="0" fontId="11" fillId="0" borderId="12" xfId="0" applyFont="1" applyFill="1" applyBorder="1" applyAlignment="1" applyProtection="1">
      <alignment vertical="center" wrapText="1"/>
      <protection locked="0"/>
    </xf>
    <xf numFmtId="0" fontId="11" fillId="0" borderId="37" xfId="0" applyFont="1" applyBorder="1" applyAlignment="1" applyProtection="1">
      <alignment vertical="center" wrapText="1"/>
      <protection locked="0"/>
    </xf>
    <xf numFmtId="0" fontId="12" fillId="3" borderId="35" xfId="0" applyFont="1" applyFill="1" applyBorder="1" applyAlignment="1" applyProtection="1">
      <alignment horizontal="center" vertical="center"/>
      <protection locked="0"/>
    </xf>
    <xf numFmtId="0" fontId="12" fillId="3" borderId="36" xfId="0" applyFont="1" applyFill="1" applyBorder="1" applyAlignment="1" applyProtection="1">
      <alignment horizontal="center" vertical="center"/>
      <protection locked="0"/>
    </xf>
    <xf numFmtId="169" fontId="18" fillId="0" borderId="7" xfId="0" applyNumberFormat="1" applyFont="1" applyFill="1" applyBorder="1" applyAlignment="1" applyProtection="1">
      <alignment horizontal="center" vertical="center"/>
    </xf>
    <xf numFmtId="168" fontId="18" fillId="0" borderId="7" xfId="0" applyNumberFormat="1" applyFont="1" applyFill="1" applyBorder="1" applyAlignment="1" applyProtection="1">
      <alignment horizontal="center" vertical="center"/>
    </xf>
    <xf numFmtId="168" fontId="18" fillId="0" borderId="20" xfId="0" applyNumberFormat="1" applyFont="1" applyFill="1" applyBorder="1" applyAlignment="1" applyProtection="1">
      <alignment horizontal="center" vertical="center"/>
    </xf>
    <xf numFmtId="0" fontId="19" fillId="0" borderId="0" xfId="0" applyFont="1" applyFill="1" applyAlignment="1" applyProtection="1">
      <alignment vertical="center"/>
      <protection locked="0"/>
    </xf>
    <xf numFmtId="0" fontId="12" fillId="11" borderId="43" xfId="0" applyFont="1" applyFill="1" applyBorder="1" applyAlignment="1" applyProtection="1">
      <alignment horizontal="left" vertical="center"/>
      <protection locked="0"/>
    </xf>
    <xf numFmtId="0" fontId="12" fillId="11" borderId="35" xfId="0" applyFont="1" applyFill="1" applyBorder="1" applyAlignment="1" applyProtection="1">
      <alignment vertical="center"/>
      <protection locked="0"/>
    </xf>
    <xf numFmtId="0" fontId="12" fillId="11" borderId="35" xfId="0" applyFont="1" applyFill="1" applyBorder="1" applyAlignment="1" applyProtection="1">
      <alignment horizontal="center" vertical="center"/>
      <protection locked="0"/>
    </xf>
    <xf numFmtId="0" fontId="12" fillId="11" borderId="36" xfId="0" applyFont="1" applyFill="1" applyBorder="1" applyAlignment="1" applyProtection="1">
      <alignment horizontal="center" vertical="center"/>
      <protection locked="0"/>
    </xf>
    <xf numFmtId="165" fontId="11" fillId="0" borderId="25" xfId="0" applyNumberFormat="1" applyFont="1" applyFill="1" applyBorder="1" applyAlignment="1" applyProtection="1">
      <alignment horizontal="center" vertical="center"/>
      <protection locked="0"/>
    </xf>
    <xf numFmtId="165" fontId="22" fillId="0" borderId="25" xfId="0" applyNumberFormat="1" applyFont="1" applyFill="1" applyBorder="1" applyAlignment="1" applyProtection="1">
      <alignment horizontal="center" vertical="center"/>
      <protection locked="0"/>
    </xf>
    <xf numFmtId="165" fontId="22" fillId="0" borderId="44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vertical="center"/>
      <protection locked="0"/>
    </xf>
    <xf numFmtId="165" fontId="11" fillId="0" borderId="7" xfId="0" applyNumberFormat="1" applyFont="1" applyFill="1" applyBorder="1" applyAlignment="1" applyProtection="1">
      <alignment horizontal="center" vertical="center"/>
      <protection locked="0"/>
    </xf>
    <xf numFmtId="165" fontId="22" fillId="0" borderId="7" xfId="0" applyNumberFormat="1" applyFont="1" applyFill="1" applyBorder="1" applyAlignment="1" applyProtection="1">
      <alignment horizontal="center" vertical="center"/>
      <protection locked="0"/>
    </xf>
    <xf numFmtId="165" fontId="22" fillId="0" borderId="20" xfId="0" applyNumberFormat="1" applyFont="1" applyFill="1" applyBorder="1" applyAlignment="1" applyProtection="1">
      <alignment horizontal="center" vertical="center"/>
      <protection locked="0"/>
    </xf>
    <xf numFmtId="166" fontId="11" fillId="0" borderId="7" xfId="0" applyNumberFormat="1" applyFont="1" applyFill="1" applyBorder="1" applyAlignment="1" applyProtection="1">
      <alignment horizontal="center" vertical="center"/>
    </xf>
    <xf numFmtId="166" fontId="11" fillId="0" borderId="20" xfId="0" applyNumberFormat="1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  <protection locked="0"/>
    </xf>
    <xf numFmtId="0" fontId="12" fillId="0" borderId="12" xfId="0" applyFont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24" fillId="0" borderId="12" xfId="0" applyFont="1" applyBorder="1" applyAlignment="1" applyProtection="1">
      <alignment horizontal="left" vertical="center"/>
      <protection locked="0"/>
    </xf>
    <xf numFmtId="0" fontId="13" fillId="0" borderId="13" xfId="0" applyFont="1" applyBorder="1" applyAlignment="1" applyProtection="1">
      <alignment vertical="center"/>
      <protection locked="0"/>
    </xf>
    <xf numFmtId="0" fontId="13" fillId="0" borderId="12" xfId="0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17" xfId="0" applyFont="1" applyBorder="1" applyAlignment="1" applyProtection="1">
      <alignment vertical="center"/>
      <protection locked="0"/>
    </xf>
    <xf numFmtId="165" fontId="11" fillId="0" borderId="24" xfId="0" applyNumberFormat="1" applyFont="1" applyFill="1" applyBorder="1" applyAlignment="1" applyProtection="1">
      <alignment horizontal="center" vertical="center"/>
      <protection locked="0"/>
    </xf>
    <xf numFmtId="165" fontId="22" fillId="0" borderId="24" xfId="0" applyNumberFormat="1" applyFont="1" applyFill="1" applyBorder="1" applyAlignment="1" applyProtection="1">
      <alignment horizontal="center" vertical="center"/>
      <protection locked="0"/>
    </xf>
    <xf numFmtId="165" fontId="22" fillId="0" borderId="45" xfId="0" applyNumberFormat="1" applyFont="1" applyFill="1" applyBorder="1" applyAlignment="1" applyProtection="1">
      <alignment horizontal="center" vertical="center"/>
      <protection locked="0"/>
    </xf>
    <xf numFmtId="0" fontId="11" fillId="0" borderId="19" xfId="0" applyFont="1" applyFill="1" applyBorder="1" applyAlignment="1" applyProtection="1">
      <alignment horizontal="justify" vertical="center" wrapText="1"/>
      <protection locked="0"/>
    </xf>
    <xf numFmtId="3" fontId="11" fillId="0" borderId="25" xfId="0" applyNumberFormat="1" applyFont="1" applyFill="1" applyBorder="1" applyAlignment="1" applyProtection="1">
      <alignment horizontal="center" vertical="center"/>
    </xf>
    <xf numFmtId="3" fontId="11" fillId="0" borderId="44" xfId="0" applyNumberFormat="1" applyFont="1" applyFill="1" applyBorder="1" applyAlignment="1" applyProtection="1">
      <alignment horizontal="center" vertical="center"/>
    </xf>
    <xf numFmtId="0" fontId="11" fillId="0" borderId="37" xfId="0" applyFont="1" applyFill="1" applyBorder="1" applyAlignment="1" applyProtection="1">
      <alignment horizontal="justify" vertical="center" wrapText="1"/>
      <protection locked="0"/>
    </xf>
    <xf numFmtId="3" fontId="11" fillId="0" borderId="35" xfId="0" applyNumberFormat="1" applyFont="1" applyFill="1" applyBorder="1" applyAlignment="1" applyProtection="1">
      <alignment horizontal="center" vertical="center"/>
    </xf>
    <xf numFmtId="3" fontId="11" fillId="0" borderId="36" xfId="0" applyNumberFormat="1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7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0" fontId="12" fillId="3" borderId="41" xfId="0" applyFont="1" applyFill="1" applyBorder="1" applyAlignment="1" applyProtection="1">
      <alignment horizontal="center" vertical="center" wrapText="1"/>
      <protection locked="0"/>
    </xf>
    <xf numFmtId="0" fontId="12" fillId="3" borderId="43" xfId="0" applyFont="1" applyFill="1" applyBorder="1" applyAlignment="1" applyProtection="1">
      <alignment horizontal="center" vertical="center" wrapText="1"/>
      <protection locked="0"/>
    </xf>
    <xf numFmtId="0" fontId="12" fillId="3" borderId="42" xfId="0" applyFont="1" applyFill="1" applyBorder="1" applyAlignment="1" applyProtection="1">
      <alignment horizontal="center" vertical="center"/>
      <protection locked="0"/>
    </xf>
    <xf numFmtId="0" fontId="12" fillId="3" borderId="33" xfId="0" applyFont="1" applyFill="1" applyBorder="1" applyAlignment="1" applyProtection="1">
      <alignment horizontal="center" vertical="center"/>
      <protection locked="0"/>
    </xf>
    <xf numFmtId="0" fontId="12" fillId="3" borderId="34" xfId="0" applyFont="1" applyFill="1" applyBorder="1" applyAlignment="1" applyProtection="1">
      <alignment horizontal="center" vertical="center"/>
      <protection locked="0"/>
    </xf>
    <xf numFmtId="0" fontId="12" fillId="3" borderId="29" xfId="0" applyFont="1" applyFill="1" applyBorder="1" applyAlignment="1" applyProtection="1">
      <alignment horizontal="center" vertical="center"/>
      <protection locked="0"/>
    </xf>
    <xf numFmtId="0" fontId="12" fillId="3" borderId="30" xfId="0" applyFont="1" applyFill="1" applyBorder="1" applyAlignment="1" applyProtection="1">
      <alignment horizontal="center" vertical="center"/>
      <protection locked="0"/>
    </xf>
    <xf numFmtId="0" fontId="12" fillId="3" borderId="31" xfId="0" applyFont="1" applyFill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3" fillId="0" borderId="13" xfId="0" applyFont="1" applyBorder="1" applyAlignment="1" applyProtection="1">
      <alignment horizontal="left" vertical="center"/>
      <protection locked="0"/>
    </xf>
    <xf numFmtId="0" fontId="12" fillId="3" borderId="46" xfId="0" applyFont="1" applyFill="1" applyBorder="1" applyAlignment="1" applyProtection="1">
      <alignment horizontal="center" vertical="center" wrapText="1"/>
      <protection locked="0"/>
    </xf>
    <xf numFmtId="0" fontId="12" fillId="3" borderId="33" xfId="0" applyFont="1" applyFill="1" applyBorder="1" applyAlignment="1" applyProtection="1">
      <alignment horizontal="center" vertical="center" wrapText="1"/>
      <protection locked="0"/>
    </xf>
    <xf numFmtId="0" fontId="12" fillId="3" borderId="34" xfId="0" applyFont="1" applyFill="1" applyBorder="1" applyAlignment="1" applyProtection="1">
      <alignment horizontal="center" vertical="center" wrapText="1"/>
      <protection locked="0"/>
    </xf>
    <xf numFmtId="0" fontId="16" fillId="2" borderId="47" xfId="0" applyFont="1" applyFill="1" applyBorder="1" applyAlignment="1" applyProtection="1">
      <alignment horizontal="center" vertical="center" wrapText="1"/>
      <protection locked="0"/>
    </xf>
    <xf numFmtId="0" fontId="16" fillId="2" borderId="39" xfId="0" applyFont="1" applyFill="1" applyBorder="1" applyAlignment="1" applyProtection="1">
      <alignment horizontal="center" vertical="center" wrapText="1"/>
      <protection locked="0"/>
    </xf>
    <xf numFmtId="0" fontId="16" fillId="2" borderId="40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9" fillId="0" borderId="6" xfId="0" applyFont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167" fontId="19" fillId="0" borderId="6" xfId="0" applyNumberFormat="1" applyFont="1" applyBorder="1" applyAlignment="1" applyProtection="1">
      <alignment horizontal="center" vertical="center" wrapText="1"/>
      <protection locked="0"/>
    </xf>
    <xf numFmtId="167" fontId="19" fillId="0" borderId="3" xfId="0" applyNumberFormat="1" applyFont="1" applyBorder="1" applyAlignment="1" applyProtection="1">
      <alignment horizontal="center" vertical="center" wrapText="1"/>
      <protection locked="0"/>
    </xf>
    <xf numFmtId="167" fontId="19" fillId="0" borderId="15" xfId="0" applyNumberFormat="1" applyFont="1" applyBorder="1" applyAlignment="1" applyProtection="1">
      <alignment horizontal="center" vertical="center" wrapText="1"/>
      <protection locked="0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15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left" vertical="center" wrapText="1"/>
      <protection locked="0"/>
    </xf>
    <xf numFmtId="0" fontId="11" fillId="0" borderId="19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right" vertical="center" wrapText="1"/>
      <protection locked="0"/>
    </xf>
    <xf numFmtId="0" fontId="12" fillId="0" borderId="3" xfId="0" applyFont="1" applyBorder="1" applyAlignment="1" applyProtection="1">
      <alignment horizontal="right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right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2" fillId="3" borderId="41" xfId="0" applyFont="1" applyFill="1" applyBorder="1" applyAlignment="1" applyProtection="1">
      <alignment horizontal="center" vertical="center"/>
      <protection locked="0"/>
    </xf>
    <xf numFmtId="0" fontId="12" fillId="3" borderId="43" xfId="0" applyFont="1" applyFill="1" applyBorder="1" applyAlignment="1" applyProtection="1">
      <alignment horizontal="center" vertical="center"/>
      <protection locked="0"/>
    </xf>
    <xf numFmtId="0" fontId="14" fillId="0" borderId="7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3" fillId="0" borderId="8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13" fillId="0" borderId="16" xfId="0" applyFont="1" applyBorder="1" applyAlignment="1" applyProtection="1">
      <alignment horizontal="left" vertical="center"/>
      <protection locked="0"/>
    </xf>
    <xf numFmtId="0" fontId="11" fillId="0" borderId="38" xfId="0" applyFont="1" applyBorder="1" applyAlignment="1" applyProtection="1">
      <alignment horizontal="left" vertical="center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40" xfId="0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17" xfId="0" applyFont="1" applyBorder="1" applyAlignment="1" applyProtection="1">
      <alignment vertical="center"/>
      <protection locked="0"/>
    </xf>
    <xf numFmtId="0" fontId="18" fillId="0" borderId="2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15" xfId="0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left" vertical="center"/>
      <protection locked="0"/>
    </xf>
    <xf numFmtId="0" fontId="11" fillId="0" borderId="22" xfId="0" applyFont="1" applyBorder="1" applyAlignment="1" applyProtection="1">
      <alignment horizontal="left" vertical="center"/>
      <protection locked="0"/>
    </xf>
    <xf numFmtId="0" fontId="18" fillId="0" borderId="6" xfId="0" applyFont="1" applyBorder="1" applyAlignment="1" applyProtection="1">
      <alignment horizontal="left" vertical="center"/>
      <protection locked="0"/>
    </xf>
    <xf numFmtId="0" fontId="18" fillId="0" borderId="15" xfId="0" applyFont="1" applyBorder="1" applyAlignment="1" applyProtection="1">
      <alignment horizontal="left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6" fillId="0" borderId="12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2" fillId="3" borderId="29" xfId="0" applyFont="1" applyFill="1" applyBorder="1" applyAlignment="1" applyProtection="1">
      <alignment horizontal="center" vertical="center" wrapText="1"/>
      <protection locked="0"/>
    </xf>
    <xf numFmtId="0" fontId="13" fillId="3" borderId="30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18" fillId="0" borderId="33" xfId="0" applyFont="1" applyBorder="1" applyAlignment="1" applyProtection="1">
      <alignment horizontal="left" vertical="center"/>
      <protection locked="0"/>
    </xf>
    <xf numFmtId="0" fontId="13" fillId="0" borderId="33" xfId="0" applyFont="1" applyBorder="1" applyAlignment="1" applyProtection="1">
      <alignment horizontal="left" vertical="center"/>
      <protection locked="0"/>
    </xf>
    <xf numFmtId="0" fontId="13" fillId="0" borderId="34" xfId="0" applyFont="1" applyBorder="1" applyAlignment="1" applyProtection="1">
      <alignment horizontal="left" vertical="center"/>
      <protection locked="0"/>
    </xf>
    <xf numFmtId="0" fontId="11" fillId="0" borderId="20" xfId="0" applyFont="1" applyBorder="1" applyAlignment="1" applyProtection="1">
      <alignment horizontal="left" vertical="center"/>
      <protection locked="0"/>
    </xf>
    <xf numFmtId="0" fontId="14" fillId="0" borderId="2" xfId="0" applyFont="1" applyBorder="1" applyAlignment="1" applyProtection="1">
      <alignment horizontal="left" vertical="center"/>
      <protection locked="0"/>
    </xf>
    <xf numFmtId="0" fontId="14" fillId="0" borderId="15" xfId="0" applyFont="1" applyBorder="1" applyAlignment="1" applyProtection="1">
      <alignment horizontal="lef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1" fillId="2" borderId="26" xfId="0" applyFont="1" applyFill="1" applyBorder="1" applyAlignment="1" applyProtection="1">
      <alignment vertical="center"/>
      <protection locked="0"/>
    </xf>
    <xf numFmtId="0" fontId="1" fillId="2" borderId="27" xfId="0" applyFont="1" applyFill="1" applyBorder="1" applyAlignment="1" applyProtection="1">
      <alignment vertical="center"/>
      <protection locked="0"/>
    </xf>
    <xf numFmtId="0" fontId="1" fillId="2" borderId="27" xfId="0" applyFont="1" applyFill="1" applyBorder="1" applyAlignment="1" applyProtection="1">
      <alignment vertical="top"/>
      <protection locked="0"/>
    </xf>
    <xf numFmtId="0" fontId="1" fillId="2" borderId="28" xfId="0" applyFont="1" applyFill="1" applyBorder="1" applyAlignment="1" applyProtection="1">
      <alignment vertical="top"/>
      <protection locked="0"/>
    </xf>
    <xf numFmtId="0" fontId="1" fillId="2" borderId="29" xfId="0" applyFont="1" applyFill="1" applyBorder="1" applyAlignment="1" applyProtection="1">
      <alignment vertical="top"/>
      <protection locked="0"/>
    </xf>
    <xf numFmtId="0" fontId="1" fillId="2" borderId="30" xfId="0" applyFont="1" applyFill="1" applyBorder="1" applyAlignment="1" applyProtection="1">
      <alignment vertical="top"/>
      <protection locked="0"/>
    </xf>
    <xf numFmtId="0" fontId="1" fillId="2" borderId="31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/>
      <protection locked="0"/>
    </xf>
    <xf numFmtId="0" fontId="13" fillId="0" borderId="26" xfId="0" applyFont="1" applyBorder="1" applyAlignment="1" applyProtection="1">
      <alignment vertical="center"/>
      <protection locked="0"/>
    </xf>
    <xf numFmtId="0" fontId="13" fillId="0" borderId="27" xfId="0" applyFont="1" applyBorder="1" applyAlignment="1" applyProtection="1">
      <alignment vertical="center"/>
      <protection locked="0"/>
    </xf>
    <xf numFmtId="0" fontId="13" fillId="0" borderId="28" xfId="0" applyFont="1" applyBorder="1" applyAlignment="1" applyProtection="1">
      <alignment vertical="center"/>
      <protection locked="0"/>
    </xf>
  </cellXfs>
  <cellStyles count="4">
    <cellStyle name="Hipervínculo" xfId="1" builtinId="8"/>
    <cellStyle name="Millares" xfId="2" builtinId="3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27785</xdr:rowOff>
    </xdr:from>
    <xdr:to>
      <xdr:col>0</xdr:col>
      <xdr:colOff>1180975</xdr:colOff>
      <xdr:row>2</xdr:row>
      <xdr:rowOff>178597</xdr:rowOff>
    </xdr:to>
    <xdr:pic>
      <xdr:nvPicPr>
        <xdr:cNvPr id="5" name="4 Imagen" descr="C:\Users\SISTEMAS\Desktop\descarg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375" y="27785"/>
          <a:ext cx="1101600" cy="555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9"/>
  <sheetViews>
    <sheetView topLeftCell="A96" workbookViewId="0">
      <selection activeCell="A108" sqref="A108"/>
    </sheetView>
  </sheetViews>
  <sheetFormatPr baseColWidth="10" defaultRowHeight="15" x14ac:dyDescent="0.25"/>
  <cols>
    <col min="1" max="1" width="42.140625" style="40" customWidth="1"/>
    <col min="2" max="2" width="14.85546875" style="23" customWidth="1"/>
    <col min="3" max="3" width="19.140625" style="40" customWidth="1"/>
    <col min="4" max="4" width="7.5703125" style="23" bestFit="1" customWidth="1"/>
    <col min="5" max="5" width="12.5703125" style="25" bestFit="1" customWidth="1"/>
    <col min="6" max="6" width="12.140625" style="26" customWidth="1"/>
    <col min="7" max="7" width="17.85546875" style="26" bestFit="1" customWidth="1"/>
    <col min="8" max="8" width="11.5703125" style="25" bestFit="1" customWidth="1"/>
    <col min="9" max="9" width="11.85546875" style="26" customWidth="1"/>
    <col min="10" max="10" width="16.28515625" style="26" bestFit="1" customWidth="1"/>
    <col min="11" max="11" width="18.5703125" style="26" bestFit="1" customWidth="1"/>
    <col min="12" max="12" width="21.5703125" style="40" customWidth="1"/>
    <col min="13" max="16384" width="11.42578125" style="23"/>
  </cols>
  <sheetData>
    <row r="1" spans="1:12" ht="75" x14ac:dyDescent="0.25">
      <c r="A1" s="51" t="s">
        <v>512</v>
      </c>
      <c r="B1" s="50" t="s">
        <v>24</v>
      </c>
      <c r="C1" s="53" t="s">
        <v>513</v>
      </c>
      <c r="D1" s="51" t="s">
        <v>511</v>
      </c>
      <c r="E1" s="27" t="s">
        <v>46</v>
      </c>
      <c r="F1" s="28" t="s">
        <v>19</v>
      </c>
      <c r="G1" s="29" t="s">
        <v>22</v>
      </c>
      <c r="H1" s="27" t="s">
        <v>23</v>
      </c>
      <c r="I1" s="28" t="s">
        <v>18</v>
      </c>
      <c r="J1" s="29" t="s">
        <v>21</v>
      </c>
      <c r="K1" s="30" t="s">
        <v>25</v>
      </c>
    </row>
    <row r="2" spans="1:12" x14ac:dyDescent="0.25">
      <c r="A2" s="44" t="s">
        <v>87</v>
      </c>
      <c r="B2" s="102">
        <v>91221970</v>
      </c>
      <c r="C2" s="45" t="s">
        <v>514</v>
      </c>
      <c r="D2" s="102">
        <v>1</v>
      </c>
      <c r="E2" s="31">
        <v>11.38</v>
      </c>
      <c r="F2" s="76">
        <v>118.52</v>
      </c>
      <c r="G2" s="24">
        <f>SUM(E2*F2)</f>
        <v>1348.7576000000001</v>
      </c>
      <c r="H2" s="31">
        <v>25.61</v>
      </c>
      <c r="I2" s="76">
        <v>50.68</v>
      </c>
      <c r="J2" s="24">
        <f>SUM(H2*I2)</f>
        <v>1297.9148</v>
      </c>
      <c r="K2" s="22">
        <f>SUM(J2+G2)</f>
        <v>2646.6724000000004</v>
      </c>
    </row>
    <row r="3" spans="1:12" s="62" customFormat="1" x14ac:dyDescent="0.25">
      <c r="A3" s="44" t="s">
        <v>296</v>
      </c>
      <c r="B3" s="102">
        <v>1698621</v>
      </c>
      <c r="C3" s="45" t="s">
        <v>692</v>
      </c>
      <c r="D3" s="57">
        <v>2</v>
      </c>
      <c r="E3" s="59">
        <v>144</v>
      </c>
      <c r="F3" s="60">
        <v>118.52</v>
      </c>
      <c r="G3" s="60">
        <f t="shared" ref="G3:G66" si="0">SUM(E3*F3)</f>
        <v>17066.88</v>
      </c>
      <c r="H3" s="59">
        <v>1728</v>
      </c>
      <c r="I3" s="60">
        <v>50.68</v>
      </c>
      <c r="J3" s="60">
        <f t="shared" ref="J3:J66" si="1">SUM(H3*I3)</f>
        <v>87575.039999999994</v>
      </c>
      <c r="K3" s="61">
        <f t="shared" ref="K3:K66" si="2">SUM(J3+G3)</f>
        <v>104641.92</v>
      </c>
      <c r="L3" s="104"/>
    </row>
    <row r="4" spans="1:12" s="62" customFormat="1" x14ac:dyDescent="0.25">
      <c r="A4" s="44" t="s">
        <v>391</v>
      </c>
      <c r="B4" s="102">
        <v>1703372</v>
      </c>
      <c r="C4" s="45" t="s">
        <v>776</v>
      </c>
      <c r="D4" s="57">
        <v>3</v>
      </c>
      <c r="E4" s="59">
        <v>509</v>
      </c>
      <c r="F4" s="60">
        <v>118.52</v>
      </c>
      <c r="G4" s="60">
        <f t="shared" si="0"/>
        <v>60326.68</v>
      </c>
      <c r="H4" s="59">
        <v>1022</v>
      </c>
      <c r="I4" s="60">
        <v>50.68</v>
      </c>
      <c r="J4" s="60">
        <f t="shared" si="1"/>
        <v>51794.96</v>
      </c>
      <c r="K4" s="61">
        <f t="shared" si="2"/>
        <v>112121.64</v>
      </c>
      <c r="L4" s="104"/>
    </row>
    <row r="5" spans="1:12" x14ac:dyDescent="0.25">
      <c r="A5" s="44" t="s">
        <v>295</v>
      </c>
      <c r="B5" s="102">
        <v>1706527</v>
      </c>
      <c r="C5" s="45" t="s">
        <v>691</v>
      </c>
      <c r="D5" s="102">
        <v>4</v>
      </c>
      <c r="E5" s="31">
        <v>1008</v>
      </c>
      <c r="F5" s="76">
        <v>118.52</v>
      </c>
      <c r="G5" s="24">
        <f t="shared" si="0"/>
        <v>119468.15999999999</v>
      </c>
      <c r="H5" s="31">
        <v>37443</v>
      </c>
      <c r="I5" s="76">
        <v>50.68</v>
      </c>
      <c r="J5" s="24">
        <f t="shared" si="1"/>
        <v>1897611.24</v>
      </c>
      <c r="K5" s="22">
        <f t="shared" si="2"/>
        <v>2017079.4</v>
      </c>
    </row>
    <row r="6" spans="1:12" x14ac:dyDescent="0.25">
      <c r="A6" s="44" t="s">
        <v>389</v>
      </c>
      <c r="B6" s="102">
        <v>1706531</v>
      </c>
      <c r="C6" s="45" t="s">
        <v>774</v>
      </c>
      <c r="D6" s="102">
        <v>5</v>
      </c>
      <c r="E6" s="31">
        <v>1008</v>
      </c>
      <c r="F6" s="76">
        <v>118.52</v>
      </c>
      <c r="G6" s="24">
        <f t="shared" si="0"/>
        <v>119468.15999999999</v>
      </c>
      <c r="H6" s="31">
        <v>37443</v>
      </c>
      <c r="I6" s="76">
        <v>50.68</v>
      </c>
      <c r="J6" s="24">
        <f t="shared" si="1"/>
        <v>1897611.24</v>
      </c>
      <c r="K6" s="22">
        <f t="shared" si="2"/>
        <v>2017079.4</v>
      </c>
    </row>
    <row r="7" spans="1:12" s="62" customFormat="1" x14ac:dyDescent="0.25">
      <c r="A7" s="44" t="s">
        <v>294</v>
      </c>
      <c r="B7" s="102">
        <v>1706586</v>
      </c>
      <c r="C7" s="45" t="s">
        <v>690</v>
      </c>
      <c r="D7" s="57">
        <v>6</v>
      </c>
      <c r="E7" s="59">
        <v>737375</v>
      </c>
      <c r="F7" s="60">
        <v>118.52</v>
      </c>
      <c r="G7" s="60">
        <f t="shared" si="0"/>
        <v>87393685</v>
      </c>
      <c r="H7" s="59">
        <v>605018</v>
      </c>
      <c r="I7" s="60">
        <v>50.68</v>
      </c>
      <c r="J7" s="60">
        <f t="shared" si="1"/>
        <v>30662312.239999998</v>
      </c>
      <c r="K7" s="61">
        <f t="shared" si="2"/>
        <v>118055997.23999999</v>
      </c>
      <c r="L7" s="104"/>
    </row>
    <row r="8" spans="1:12" s="62" customFormat="1" x14ac:dyDescent="0.25">
      <c r="A8" s="43" t="s">
        <v>383</v>
      </c>
      <c r="B8" s="102">
        <v>4971672</v>
      </c>
      <c r="C8" s="42" t="s">
        <v>58</v>
      </c>
      <c r="D8" s="57">
        <v>7</v>
      </c>
      <c r="E8" s="59">
        <v>432</v>
      </c>
      <c r="F8" s="60">
        <v>118.52</v>
      </c>
      <c r="G8" s="60">
        <f t="shared" si="0"/>
        <v>51200.639999999999</v>
      </c>
      <c r="H8" s="59">
        <v>720</v>
      </c>
      <c r="I8" s="60">
        <v>50.68</v>
      </c>
      <c r="J8" s="60">
        <f t="shared" si="1"/>
        <v>36489.599999999999</v>
      </c>
      <c r="K8" s="61">
        <f t="shared" si="2"/>
        <v>87690.239999999991</v>
      </c>
      <c r="L8" s="104"/>
    </row>
    <row r="9" spans="1:12" s="62" customFormat="1" x14ac:dyDescent="0.25">
      <c r="A9" s="69" t="s">
        <v>217</v>
      </c>
      <c r="B9" s="57">
        <v>4975264</v>
      </c>
      <c r="C9" s="70" t="s">
        <v>624</v>
      </c>
      <c r="D9" s="57">
        <v>8</v>
      </c>
      <c r="E9" s="59">
        <v>1296</v>
      </c>
      <c r="F9" s="60">
        <v>118.52</v>
      </c>
      <c r="G9" s="60">
        <f t="shared" si="0"/>
        <v>153601.91999999998</v>
      </c>
      <c r="H9" s="59">
        <v>5616</v>
      </c>
      <c r="I9" s="60">
        <v>50.68</v>
      </c>
      <c r="J9" s="60">
        <f t="shared" si="1"/>
        <v>284618.88</v>
      </c>
      <c r="K9" s="61">
        <f t="shared" si="2"/>
        <v>438220.79999999999</v>
      </c>
      <c r="L9" s="104"/>
    </row>
    <row r="10" spans="1:12" s="62" customFormat="1" x14ac:dyDescent="0.25">
      <c r="A10" s="69" t="s">
        <v>217</v>
      </c>
      <c r="B10" s="57">
        <v>4975264</v>
      </c>
      <c r="C10" s="70" t="s">
        <v>27</v>
      </c>
      <c r="D10" s="57">
        <v>9</v>
      </c>
      <c r="E10" s="59">
        <v>720</v>
      </c>
      <c r="F10" s="60">
        <v>118.52</v>
      </c>
      <c r="G10" s="60">
        <f t="shared" si="0"/>
        <v>85334.399999999994</v>
      </c>
      <c r="H10" s="59">
        <v>3458</v>
      </c>
      <c r="I10" s="60">
        <v>50.68</v>
      </c>
      <c r="J10" s="60">
        <f t="shared" si="1"/>
        <v>175251.44</v>
      </c>
      <c r="K10" s="61">
        <f t="shared" si="2"/>
        <v>260585.84</v>
      </c>
      <c r="L10" s="104"/>
    </row>
    <row r="11" spans="1:12" s="62" customFormat="1" x14ac:dyDescent="0.25">
      <c r="A11" s="43" t="s">
        <v>215</v>
      </c>
      <c r="B11" s="102">
        <v>4981449</v>
      </c>
      <c r="C11" s="42" t="s">
        <v>622</v>
      </c>
      <c r="D11" s="57">
        <v>10</v>
      </c>
      <c r="E11" s="59">
        <v>576</v>
      </c>
      <c r="F11" s="60">
        <v>118.52</v>
      </c>
      <c r="G11" s="60">
        <f t="shared" si="0"/>
        <v>68267.520000000004</v>
      </c>
      <c r="H11" s="59">
        <v>7632</v>
      </c>
      <c r="I11" s="60">
        <v>50.68</v>
      </c>
      <c r="J11" s="60">
        <f t="shared" si="1"/>
        <v>386789.76</v>
      </c>
      <c r="K11" s="61">
        <f t="shared" si="2"/>
        <v>455057.28</v>
      </c>
      <c r="L11" s="104"/>
    </row>
    <row r="12" spans="1:12" x14ac:dyDescent="0.25">
      <c r="A12" s="69" t="s">
        <v>213</v>
      </c>
      <c r="B12" s="57">
        <v>4997483</v>
      </c>
      <c r="C12" s="70" t="s">
        <v>84</v>
      </c>
      <c r="D12" s="102">
        <v>11</v>
      </c>
      <c r="E12" s="31">
        <v>432</v>
      </c>
      <c r="F12" s="76">
        <v>118.52</v>
      </c>
      <c r="G12" s="24">
        <f t="shared" si="0"/>
        <v>51200.639999999999</v>
      </c>
      <c r="H12" s="31">
        <v>720</v>
      </c>
      <c r="I12" s="76">
        <v>50.68</v>
      </c>
      <c r="J12" s="24">
        <f t="shared" si="1"/>
        <v>36489.599999999999</v>
      </c>
      <c r="K12" s="22">
        <f t="shared" si="2"/>
        <v>87690.239999999991</v>
      </c>
    </row>
    <row r="13" spans="1:12" s="62" customFormat="1" ht="14.25" customHeight="1" x14ac:dyDescent="0.25">
      <c r="A13" s="43" t="s">
        <v>212</v>
      </c>
      <c r="B13" s="102">
        <v>5001126</v>
      </c>
      <c r="C13" s="42" t="s">
        <v>620</v>
      </c>
      <c r="D13" s="57">
        <v>12</v>
      </c>
      <c r="E13" s="59">
        <v>432</v>
      </c>
      <c r="F13" s="60">
        <v>118.52</v>
      </c>
      <c r="G13" s="60">
        <f t="shared" si="0"/>
        <v>51200.639999999999</v>
      </c>
      <c r="H13" s="59">
        <v>1872</v>
      </c>
      <c r="I13" s="60">
        <v>50.68</v>
      </c>
      <c r="J13" s="60">
        <f t="shared" si="1"/>
        <v>94872.960000000006</v>
      </c>
      <c r="K13" s="61">
        <f t="shared" si="2"/>
        <v>146073.60000000001</v>
      </c>
      <c r="L13" s="104"/>
    </row>
    <row r="14" spans="1:12" s="62" customFormat="1" x14ac:dyDescent="0.25">
      <c r="A14" s="43" t="s">
        <v>211</v>
      </c>
      <c r="B14" s="102">
        <v>5001295</v>
      </c>
      <c r="C14" s="42" t="s">
        <v>619</v>
      </c>
      <c r="D14" s="57">
        <v>13</v>
      </c>
      <c r="E14" s="59">
        <v>576</v>
      </c>
      <c r="F14" s="60">
        <v>118.52</v>
      </c>
      <c r="G14" s="60">
        <f t="shared" si="0"/>
        <v>68267.520000000004</v>
      </c>
      <c r="H14" s="59">
        <v>2448</v>
      </c>
      <c r="I14" s="60">
        <v>50.68</v>
      </c>
      <c r="J14" s="60">
        <f t="shared" si="1"/>
        <v>124064.64</v>
      </c>
      <c r="K14" s="61">
        <f t="shared" si="2"/>
        <v>192332.16</v>
      </c>
      <c r="L14" s="104"/>
    </row>
    <row r="15" spans="1:12" s="62" customFormat="1" x14ac:dyDescent="0.25">
      <c r="A15" s="43" t="s">
        <v>203</v>
      </c>
      <c r="B15" s="102">
        <v>5004410</v>
      </c>
      <c r="C15" s="42" t="s">
        <v>611</v>
      </c>
      <c r="D15" s="57">
        <v>14</v>
      </c>
      <c r="E15" s="59">
        <v>2160</v>
      </c>
      <c r="F15" s="60">
        <v>118.52</v>
      </c>
      <c r="G15" s="60">
        <f t="shared" si="0"/>
        <v>256003.19999999998</v>
      </c>
      <c r="H15" s="59">
        <v>9216</v>
      </c>
      <c r="I15" s="60">
        <v>50.68</v>
      </c>
      <c r="J15" s="60">
        <f t="shared" si="1"/>
        <v>467066.88</v>
      </c>
      <c r="K15" s="61">
        <f t="shared" si="2"/>
        <v>723070.08</v>
      </c>
      <c r="L15" s="104"/>
    </row>
    <row r="16" spans="1:12" s="67" customFormat="1" x14ac:dyDescent="0.25">
      <c r="A16" s="43" t="s">
        <v>201</v>
      </c>
      <c r="B16" s="102">
        <v>5004636</v>
      </c>
      <c r="C16" s="42" t="s">
        <v>609</v>
      </c>
      <c r="D16" s="35">
        <v>15</v>
      </c>
      <c r="E16" s="36"/>
      <c r="F16" s="65">
        <v>118.52</v>
      </c>
      <c r="G16" s="65">
        <f t="shared" si="0"/>
        <v>0</v>
      </c>
      <c r="H16" s="36"/>
      <c r="I16" s="65">
        <v>50.68</v>
      </c>
      <c r="J16" s="65">
        <f t="shared" si="1"/>
        <v>0</v>
      </c>
      <c r="K16" s="66">
        <f t="shared" si="2"/>
        <v>0</v>
      </c>
      <c r="L16" s="105"/>
    </row>
    <row r="17" spans="1:12" s="62" customFormat="1" x14ac:dyDescent="0.25">
      <c r="A17" s="43" t="s">
        <v>202</v>
      </c>
      <c r="B17" s="102">
        <v>5004636</v>
      </c>
      <c r="C17" s="42" t="s">
        <v>610</v>
      </c>
      <c r="D17" s="57">
        <v>16</v>
      </c>
      <c r="E17" s="59">
        <v>720</v>
      </c>
      <c r="F17" s="60">
        <v>118.52</v>
      </c>
      <c r="G17" s="60">
        <f t="shared" si="0"/>
        <v>85334.399999999994</v>
      </c>
      <c r="H17" s="59">
        <v>2016</v>
      </c>
      <c r="I17" s="60">
        <v>50.68</v>
      </c>
      <c r="J17" s="60">
        <f t="shared" si="1"/>
        <v>102170.88</v>
      </c>
      <c r="K17" s="61">
        <f t="shared" si="2"/>
        <v>187505.28</v>
      </c>
      <c r="L17" s="104"/>
    </row>
    <row r="18" spans="1:12" x14ac:dyDescent="0.25">
      <c r="A18" s="43" t="s">
        <v>193</v>
      </c>
      <c r="B18" s="102">
        <v>7427027</v>
      </c>
      <c r="C18" s="42" t="s">
        <v>600</v>
      </c>
      <c r="D18" s="102">
        <v>17</v>
      </c>
      <c r="E18" s="31">
        <v>432</v>
      </c>
      <c r="F18" s="76">
        <v>118.52</v>
      </c>
      <c r="G18" s="24">
        <f t="shared" si="0"/>
        <v>51200.639999999999</v>
      </c>
      <c r="H18" s="31">
        <v>864</v>
      </c>
      <c r="I18" s="76">
        <v>50.68</v>
      </c>
      <c r="J18" s="24">
        <f t="shared" si="1"/>
        <v>43787.519999999997</v>
      </c>
      <c r="K18" s="22">
        <f t="shared" si="2"/>
        <v>94988.160000000003</v>
      </c>
    </row>
    <row r="19" spans="1:12" x14ac:dyDescent="0.25">
      <c r="A19" s="43" t="s">
        <v>192</v>
      </c>
      <c r="B19" s="102">
        <v>7446509</v>
      </c>
      <c r="C19" s="42" t="s">
        <v>599</v>
      </c>
      <c r="D19" s="102">
        <v>18</v>
      </c>
      <c r="E19" s="31">
        <v>5184</v>
      </c>
      <c r="F19" s="76">
        <v>118.52</v>
      </c>
      <c r="G19" s="24">
        <f t="shared" si="0"/>
        <v>614407.67999999993</v>
      </c>
      <c r="H19" s="31">
        <v>21888</v>
      </c>
      <c r="I19" s="76">
        <v>50.68</v>
      </c>
      <c r="J19" s="24">
        <f t="shared" si="1"/>
        <v>1109283.8400000001</v>
      </c>
      <c r="K19" s="22">
        <f t="shared" si="2"/>
        <v>1723691.52</v>
      </c>
    </row>
    <row r="20" spans="1:12" x14ac:dyDescent="0.25">
      <c r="A20" s="43" t="s">
        <v>395</v>
      </c>
      <c r="B20" s="102">
        <v>7602985</v>
      </c>
      <c r="C20" s="42" t="s">
        <v>779</v>
      </c>
      <c r="D20" s="102">
        <v>19</v>
      </c>
      <c r="E20" s="31">
        <v>5184</v>
      </c>
      <c r="F20" s="76">
        <v>118.52</v>
      </c>
      <c r="G20" s="24">
        <f t="shared" si="0"/>
        <v>614407.67999999993</v>
      </c>
      <c r="H20" s="31">
        <v>21888</v>
      </c>
      <c r="I20" s="76">
        <v>50.68</v>
      </c>
      <c r="J20" s="24">
        <f t="shared" si="1"/>
        <v>1109283.8400000001</v>
      </c>
      <c r="K20" s="22">
        <f t="shared" si="2"/>
        <v>1723691.52</v>
      </c>
    </row>
    <row r="21" spans="1:12" s="62" customFormat="1" x14ac:dyDescent="0.25">
      <c r="A21" s="44" t="s">
        <v>311</v>
      </c>
      <c r="B21" s="102">
        <v>12533919</v>
      </c>
      <c r="C21" s="45" t="s">
        <v>705</v>
      </c>
      <c r="D21" s="57">
        <v>20</v>
      </c>
      <c r="E21" s="59">
        <v>432</v>
      </c>
      <c r="F21" s="60">
        <v>118.52</v>
      </c>
      <c r="G21" s="60">
        <f t="shared" si="0"/>
        <v>51200.639999999999</v>
      </c>
      <c r="H21" s="59">
        <v>720</v>
      </c>
      <c r="I21" s="60">
        <v>50.68</v>
      </c>
      <c r="J21" s="60">
        <f t="shared" si="1"/>
        <v>36489.599999999999</v>
      </c>
      <c r="K21" s="61">
        <f t="shared" si="2"/>
        <v>87690.239999999991</v>
      </c>
      <c r="L21" s="104"/>
    </row>
    <row r="22" spans="1:12" s="62" customFormat="1" x14ac:dyDescent="0.25">
      <c r="A22" s="56" t="s">
        <v>394</v>
      </c>
      <c r="B22" s="64">
        <v>12557416</v>
      </c>
      <c r="C22" s="58" t="s">
        <v>79</v>
      </c>
      <c r="D22" s="57">
        <v>21</v>
      </c>
      <c r="E22" s="59">
        <v>864</v>
      </c>
      <c r="F22" s="60">
        <v>118.52</v>
      </c>
      <c r="G22" s="60">
        <f t="shared" si="0"/>
        <v>102401.28</v>
      </c>
      <c r="H22" s="59">
        <v>1584</v>
      </c>
      <c r="I22" s="60">
        <v>50.68</v>
      </c>
      <c r="J22" s="60">
        <f t="shared" si="1"/>
        <v>80277.119999999995</v>
      </c>
      <c r="K22" s="61">
        <f t="shared" si="2"/>
        <v>182678.39999999999</v>
      </c>
      <c r="L22" s="104"/>
    </row>
    <row r="23" spans="1:12" s="62" customFormat="1" x14ac:dyDescent="0.25">
      <c r="A23" s="44" t="s">
        <v>377</v>
      </c>
      <c r="B23" s="102">
        <v>12609774</v>
      </c>
      <c r="C23" s="45" t="s">
        <v>763</v>
      </c>
      <c r="D23" s="57">
        <v>22</v>
      </c>
      <c r="E23" s="59">
        <v>432</v>
      </c>
      <c r="F23" s="60">
        <v>118.52</v>
      </c>
      <c r="G23" s="60">
        <f t="shared" si="0"/>
        <v>51200.639999999999</v>
      </c>
      <c r="H23" s="59">
        <v>5472</v>
      </c>
      <c r="I23" s="60">
        <v>50.68</v>
      </c>
      <c r="J23" s="60">
        <f t="shared" si="1"/>
        <v>277320.96000000002</v>
      </c>
      <c r="K23" s="61">
        <f t="shared" si="2"/>
        <v>328521.60000000003</v>
      </c>
      <c r="L23" s="104"/>
    </row>
    <row r="24" spans="1:12" s="62" customFormat="1" ht="15" customHeight="1" x14ac:dyDescent="0.25">
      <c r="A24" s="44" t="s">
        <v>307</v>
      </c>
      <c r="B24" s="102">
        <v>12611682</v>
      </c>
      <c r="C24" s="45" t="s">
        <v>701</v>
      </c>
      <c r="D24" s="57">
        <v>23</v>
      </c>
      <c r="E24" s="59">
        <v>17206.04</v>
      </c>
      <c r="F24" s="60">
        <v>118.52</v>
      </c>
      <c r="G24" s="60">
        <f t="shared" si="0"/>
        <v>2039259.8608000001</v>
      </c>
      <c r="H24" s="59">
        <v>39861.5</v>
      </c>
      <c r="I24" s="60">
        <v>50.68</v>
      </c>
      <c r="J24" s="60">
        <f t="shared" si="1"/>
        <v>2020180.82</v>
      </c>
      <c r="K24" s="61">
        <f t="shared" si="2"/>
        <v>4059440.6808000002</v>
      </c>
      <c r="L24" s="104"/>
    </row>
    <row r="25" spans="1:12" x14ac:dyDescent="0.25">
      <c r="A25" s="44" t="s">
        <v>306</v>
      </c>
      <c r="B25" s="102">
        <v>12611751</v>
      </c>
      <c r="C25" s="45" t="s">
        <v>700</v>
      </c>
      <c r="D25" s="102">
        <v>24</v>
      </c>
      <c r="E25" s="31">
        <v>4.87</v>
      </c>
      <c r="F25" s="76">
        <v>118.52</v>
      </c>
      <c r="G25" s="24">
        <f t="shared" si="0"/>
        <v>577.19240000000002</v>
      </c>
      <c r="H25" s="31">
        <v>20.64</v>
      </c>
      <c r="I25" s="76">
        <v>50.68</v>
      </c>
      <c r="J25" s="24">
        <f t="shared" si="1"/>
        <v>1046.0352</v>
      </c>
      <c r="K25" s="22">
        <f t="shared" si="2"/>
        <v>1623.2276000000002</v>
      </c>
    </row>
    <row r="26" spans="1:12" x14ac:dyDescent="0.25">
      <c r="A26" s="44" t="s">
        <v>301</v>
      </c>
      <c r="B26" s="102">
        <v>12614176</v>
      </c>
      <c r="C26" s="45" t="s">
        <v>696</v>
      </c>
      <c r="D26" s="102">
        <v>25</v>
      </c>
      <c r="E26" s="31">
        <v>144</v>
      </c>
      <c r="F26" s="76">
        <v>118.52</v>
      </c>
      <c r="G26" s="24">
        <f t="shared" si="0"/>
        <v>17066.88</v>
      </c>
      <c r="H26" s="31">
        <v>1008</v>
      </c>
      <c r="I26" s="76">
        <v>50.68</v>
      </c>
      <c r="J26" s="24">
        <f t="shared" si="1"/>
        <v>51085.440000000002</v>
      </c>
      <c r="K26" s="22">
        <f t="shared" si="2"/>
        <v>68152.320000000007</v>
      </c>
    </row>
    <row r="27" spans="1:12" x14ac:dyDescent="0.25">
      <c r="A27" s="44" t="s">
        <v>300</v>
      </c>
      <c r="B27" s="102">
        <v>12615768</v>
      </c>
      <c r="C27" s="45" t="s">
        <v>27</v>
      </c>
      <c r="D27" s="102">
        <v>26</v>
      </c>
      <c r="E27" s="31">
        <v>433</v>
      </c>
      <c r="F27" s="76">
        <v>118.52</v>
      </c>
      <c r="G27" s="24">
        <f t="shared" si="0"/>
        <v>51319.159999999996</v>
      </c>
      <c r="H27" s="31">
        <v>1440</v>
      </c>
      <c r="I27" s="76">
        <v>50.68</v>
      </c>
      <c r="J27" s="24">
        <f t="shared" si="1"/>
        <v>72979.199999999997</v>
      </c>
      <c r="K27" s="22">
        <f t="shared" si="2"/>
        <v>124298.35999999999</v>
      </c>
    </row>
    <row r="28" spans="1:12" x14ac:dyDescent="0.25">
      <c r="A28" s="44" t="s">
        <v>381</v>
      </c>
      <c r="B28" s="102">
        <v>12619079</v>
      </c>
      <c r="C28" s="45" t="s">
        <v>767</v>
      </c>
      <c r="D28" s="102">
        <v>27</v>
      </c>
      <c r="E28" s="31">
        <v>720</v>
      </c>
      <c r="F28" s="76">
        <v>118.52</v>
      </c>
      <c r="G28" s="24">
        <f t="shared" si="0"/>
        <v>85334.399999999994</v>
      </c>
      <c r="H28" s="31">
        <v>1440</v>
      </c>
      <c r="I28" s="76">
        <v>50.68</v>
      </c>
      <c r="J28" s="24">
        <f t="shared" si="1"/>
        <v>72979.199999999997</v>
      </c>
      <c r="K28" s="22">
        <f t="shared" si="2"/>
        <v>158313.59999999998</v>
      </c>
    </row>
    <row r="29" spans="1:12" x14ac:dyDescent="0.25">
      <c r="A29" s="44" t="s">
        <v>297</v>
      </c>
      <c r="B29" s="102">
        <v>12703494</v>
      </c>
      <c r="C29" s="45" t="s">
        <v>693</v>
      </c>
      <c r="D29" s="102">
        <v>28</v>
      </c>
      <c r="E29" s="31">
        <v>720</v>
      </c>
      <c r="F29" s="76">
        <v>118.52</v>
      </c>
      <c r="G29" s="24">
        <f t="shared" si="0"/>
        <v>85334.399999999994</v>
      </c>
      <c r="H29" s="31">
        <v>1440</v>
      </c>
      <c r="I29" s="76">
        <v>50.68</v>
      </c>
      <c r="J29" s="24">
        <f t="shared" si="1"/>
        <v>72979.199999999997</v>
      </c>
      <c r="K29" s="22">
        <f t="shared" si="2"/>
        <v>158313.59999999998</v>
      </c>
    </row>
    <row r="30" spans="1:12" s="62" customFormat="1" x14ac:dyDescent="0.25">
      <c r="A30" s="56" t="s">
        <v>291</v>
      </c>
      <c r="B30" s="57">
        <v>19500555</v>
      </c>
      <c r="C30" s="58" t="s">
        <v>85</v>
      </c>
      <c r="D30" s="57">
        <v>29</v>
      </c>
      <c r="E30" s="59">
        <v>288</v>
      </c>
      <c r="F30" s="60">
        <v>118.52</v>
      </c>
      <c r="G30" s="60">
        <f t="shared" si="0"/>
        <v>34133.760000000002</v>
      </c>
      <c r="H30" s="59">
        <v>720</v>
      </c>
      <c r="I30" s="60">
        <v>50.68</v>
      </c>
      <c r="J30" s="60">
        <f t="shared" si="1"/>
        <v>36489.599999999999</v>
      </c>
      <c r="K30" s="61">
        <f t="shared" si="2"/>
        <v>70623.360000000001</v>
      </c>
      <c r="L30" s="104"/>
    </row>
    <row r="31" spans="1:12" x14ac:dyDescent="0.25">
      <c r="A31" s="43" t="s">
        <v>380</v>
      </c>
      <c r="B31" s="102">
        <v>19526353</v>
      </c>
      <c r="C31" s="42" t="s">
        <v>765</v>
      </c>
      <c r="D31" s="102">
        <v>30</v>
      </c>
      <c r="E31" s="31">
        <v>119355</v>
      </c>
      <c r="F31" s="76">
        <v>118.52</v>
      </c>
      <c r="G31" s="24">
        <f t="shared" si="0"/>
        <v>14145954.6</v>
      </c>
      <c r="H31" s="31">
        <v>108405</v>
      </c>
      <c r="I31" s="76">
        <v>50.68</v>
      </c>
      <c r="J31" s="24">
        <f t="shared" si="1"/>
        <v>5493965.4000000004</v>
      </c>
      <c r="K31" s="22">
        <f t="shared" si="2"/>
        <v>19639920</v>
      </c>
    </row>
    <row r="32" spans="1:12" x14ac:dyDescent="0.25">
      <c r="A32" s="44" t="s">
        <v>287</v>
      </c>
      <c r="B32" s="102">
        <v>19530098</v>
      </c>
      <c r="C32" s="45" t="s">
        <v>684</v>
      </c>
      <c r="D32" s="102">
        <v>31</v>
      </c>
      <c r="E32" s="32">
        <v>144</v>
      </c>
      <c r="F32" s="76">
        <v>118.52</v>
      </c>
      <c r="G32" s="24">
        <f t="shared" si="0"/>
        <v>17066.88</v>
      </c>
      <c r="H32" s="33">
        <v>288</v>
      </c>
      <c r="I32" s="76">
        <v>50.68</v>
      </c>
      <c r="J32" s="24">
        <f t="shared" si="1"/>
        <v>14595.84</v>
      </c>
      <c r="K32" s="22">
        <f t="shared" si="2"/>
        <v>31662.720000000001</v>
      </c>
    </row>
    <row r="33" spans="1:11" x14ac:dyDescent="0.25">
      <c r="A33" s="43" t="s">
        <v>392</v>
      </c>
      <c r="B33" s="102">
        <v>19530254</v>
      </c>
      <c r="C33" s="42" t="s">
        <v>777</v>
      </c>
      <c r="D33" s="102">
        <v>32</v>
      </c>
      <c r="E33" s="31">
        <v>46.61</v>
      </c>
      <c r="F33" s="76">
        <v>118.52</v>
      </c>
      <c r="G33" s="24">
        <f t="shared" si="0"/>
        <v>5524.2172</v>
      </c>
      <c r="H33" s="31">
        <v>154.75</v>
      </c>
      <c r="I33" s="76">
        <v>50.68</v>
      </c>
      <c r="J33" s="24">
        <f t="shared" si="1"/>
        <v>7842.73</v>
      </c>
      <c r="K33" s="22">
        <f t="shared" si="2"/>
        <v>13366.947199999999</v>
      </c>
    </row>
    <row r="34" spans="1:11" ht="15" customHeight="1" x14ac:dyDescent="0.25">
      <c r="A34" s="43" t="s">
        <v>286</v>
      </c>
      <c r="B34" s="102">
        <v>19530294</v>
      </c>
      <c r="C34" s="42" t="s">
        <v>683</v>
      </c>
      <c r="D34" s="102">
        <v>33</v>
      </c>
      <c r="E34" s="31">
        <v>101.1</v>
      </c>
      <c r="F34" s="76">
        <v>118.52</v>
      </c>
      <c r="G34" s="24">
        <f t="shared" si="0"/>
        <v>11982.371999999999</v>
      </c>
      <c r="H34" s="31">
        <v>93.4</v>
      </c>
      <c r="I34" s="76">
        <v>50.68</v>
      </c>
      <c r="J34" s="24">
        <f t="shared" si="1"/>
        <v>4733.5120000000006</v>
      </c>
      <c r="K34" s="22">
        <f t="shared" si="2"/>
        <v>16715.883999999998</v>
      </c>
    </row>
    <row r="35" spans="1:11" x14ac:dyDescent="0.25">
      <c r="A35" s="44" t="s">
        <v>280</v>
      </c>
      <c r="B35" s="102">
        <v>22128014</v>
      </c>
      <c r="C35" s="45" t="s">
        <v>678</v>
      </c>
      <c r="D35" s="102">
        <v>34</v>
      </c>
      <c r="E35" s="31">
        <v>2.83</v>
      </c>
      <c r="F35" s="76">
        <v>118.52</v>
      </c>
      <c r="G35" s="24">
        <f t="shared" si="0"/>
        <v>335.41160000000002</v>
      </c>
      <c r="H35" s="31">
        <v>60.85</v>
      </c>
      <c r="I35" s="76">
        <v>50.68</v>
      </c>
      <c r="J35" s="24">
        <f t="shared" si="1"/>
        <v>3083.8780000000002</v>
      </c>
      <c r="K35" s="22">
        <f t="shared" si="2"/>
        <v>3419.2896000000001</v>
      </c>
    </row>
    <row r="36" spans="1:11" x14ac:dyDescent="0.25">
      <c r="A36" s="44" t="s">
        <v>279</v>
      </c>
      <c r="B36" s="102">
        <v>22409720</v>
      </c>
      <c r="C36" s="45" t="s">
        <v>677</v>
      </c>
      <c r="D36" s="102">
        <v>35</v>
      </c>
      <c r="E36" s="31">
        <v>9.0500000000000007</v>
      </c>
      <c r="F36" s="76">
        <v>118.52</v>
      </c>
      <c r="G36" s="24">
        <f t="shared" si="0"/>
        <v>1072.606</v>
      </c>
      <c r="H36" s="31">
        <v>37.42</v>
      </c>
      <c r="I36" s="76">
        <v>50.68</v>
      </c>
      <c r="J36" s="24">
        <f t="shared" si="1"/>
        <v>1896.4456</v>
      </c>
      <c r="K36" s="22">
        <f t="shared" si="2"/>
        <v>2969.0515999999998</v>
      </c>
    </row>
    <row r="37" spans="1:11" x14ac:dyDescent="0.25">
      <c r="A37" s="44" t="s">
        <v>278</v>
      </c>
      <c r="B37" s="102">
        <v>26670109</v>
      </c>
      <c r="C37" s="45" t="s">
        <v>676</v>
      </c>
      <c r="D37" s="102">
        <v>36</v>
      </c>
      <c r="E37" s="31">
        <v>9</v>
      </c>
      <c r="F37" s="76">
        <v>118.52</v>
      </c>
      <c r="G37" s="24">
        <f t="shared" si="0"/>
        <v>1066.68</v>
      </c>
      <c r="H37" s="31">
        <v>12.14</v>
      </c>
      <c r="I37" s="76">
        <v>50.68</v>
      </c>
      <c r="J37" s="24">
        <f t="shared" si="1"/>
        <v>615.25520000000006</v>
      </c>
      <c r="K37" s="22">
        <f t="shared" si="2"/>
        <v>1681.9352000000001</v>
      </c>
    </row>
    <row r="38" spans="1:11" x14ac:dyDescent="0.25">
      <c r="A38" s="48" t="s">
        <v>275</v>
      </c>
      <c r="B38" s="35">
        <v>26707024</v>
      </c>
      <c r="C38" s="49" t="s">
        <v>864</v>
      </c>
      <c r="D38" s="102">
        <v>37</v>
      </c>
      <c r="E38" s="32">
        <v>536.16999999999996</v>
      </c>
      <c r="F38" s="76">
        <v>118.52</v>
      </c>
      <c r="G38" s="24">
        <f t="shared" si="0"/>
        <v>63546.868399999992</v>
      </c>
      <c r="H38" s="33">
        <v>1072.3399999999999</v>
      </c>
      <c r="I38" s="76">
        <v>50.68</v>
      </c>
      <c r="J38" s="24">
        <f t="shared" si="1"/>
        <v>54346.191199999994</v>
      </c>
      <c r="K38" s="22">
        <f t="shared" si="2"/>
        <v>117893.05959999998</v>
      </c>
    </row>
    <row r="39" spans="1:11" x14ac:dyDescent="0.25">
      <c r="A39" s="43" t="s">
        <v>409</v>
      </c>
      <c r="B39" s="71">
        <v>26710615</v>
      </c>
      <c r="C39" s="42" t="s">
        <v>786</v>
      </c>
      <c r="D39" s="102">
        <v>38</v>
      </c>
      <c r="E39" s="32">
        <v>341.15</v>
      </c>
      <c r="F39" s="76">
        <v>118.52</v>
      </c>
      <c r="G39" s="24">
        <f t="shared" si="0"/>
        <v>40433.097999999998</v>
      </c>
      <c r="H39" s="33">
        <v>1517.37</v>
      </c>
      <c r="I39" s="76">
        <v>50.68</v>
      </c>
      <c r="J39" s="24">
        <f t="shared" si="1"/>
        <v>76900.311600000001</v>
      </c>
      <c r="K39" s="22">
        <f t="shared" si="2"/>
        <v>117333.4096</v>
      </c>
    </row>
    <row r="40" spans="1:11" ht="30" x14ac:dyDescent="0.25">
      <c r="A40" s="44" t="s">
        <v>393</v>
      </c>
      <c r="B40" s="102">
        <v>26710887</v>
      </c>
      <c r="C40" s="86" t="s">
        <v>778</v>
      </c>
      <c r="D40" s="178">
        <v>39</v>
      </c>
      <c r="E40" s="31">
        <v>6.66</v>
      </c>
      <c r="F40" s="76">
        <v>118.52</v>
      </c>
      <c r="G40" s="24">
        <f t="shared" si="0"/>
        <v>789.34320000000002</v>
      </c>
      <c r="H40" s="31">
        <v>9.5500000000000007</v>
      </c>
      <c r="I40" s="76">
        <v>50.68</v>
      </c>
      <c r="J40" s="24">
        <f t="shared" si="1"/>
        <v>483.99400000000003</v>
      </c>
      <c r="K40" s="22">
        <f t="shared" si="2"/>
        <v>1273.3371999999999</v>
      </c>
    </row>
    <row r="41" spans="1:11" x14ac:dyDescent="0.25">
      <c r="A41" s="44" t="s">
        <v>274</v>
      </c>
      <c r="B41" s="102">
        <v>26712201</v>
      </c>
      <c r="C41" s="45" t="s">
        <v>674</v>
      </c>
      <c r="D41" s="178"/>
      <c r="E41" s="31">
        <v>6.66</v>
      </c>
      <c r="F41" s="76">
        <v>118.52</v>
      </c>
      <c r="G41" s="24">
        <f t="shared" si="0"/>
        <v>789.34320000000002</v>
      </c>
      <c r="H41" s="31">
        <v>9.5500000000000007</v>
      </c>
      <c r="I41" s="76">
        <v>50.68</v>
      </c>
      <c r="J41" s="24">
        <f t="shared" si="1"/>
        <v>483.99400000000003</v>
      </c>
      <c r="K41" s="22">
        <f t="shared" si="2"/>
        <v>1273.3371999999999</v>
      </c>
    </row>
    <row r="42" spans="1:11" x14ac:dyDescent="0.25">
      <c r="A42" s="43" t="s">
        <v>273</v>
      </c>
      <c r="B42" s="102">
        <v>26715525</v>
      </c>
      <c r="C42" s="42" t="s">
        <v>673</v>
      </c>
      <c r="D42" s="178"/>
      <c r="E42" s="31">
        <v>6.66</v>
      </c>
      <c r="F42" s="76">
        <v>118.52</v>
      </c>
      <c r="G42" s="24">
        <f t="shared" si="0"/>
        <v>789.34320000000002</v>
      </c>
      <c r="H42" s="31">
        <v>3.55</v>
      </c>
      <c r="I42" s="76">
        <v>50.68</v>
      </c>
      <c r="J42" s="24">
        <f t="shared" si="1"/>
        <v>179.91399999999999</v>
      </c>
      <c r="K42" s="22">
        <f t="shared" si="2"/>
        <v>969.25720000000001</v>
      </c>
    </row>
    <row r="43" spans="1:11" x14ac:dyDescent="0.25">
      <c r="A43" s="41" t="s">
        <v>469</v>
      </c>
      <c r="B43" s="102">
        <v>26754181</v>
      </c>
      <c r="C43" s="42" t="s">
        <v>841</v>
      </c>
      <c r="D43" s="102">
        <v>40</v>
      </c>
      <c r="E43" s="31">
        <v>7.64</v>
      </c>
      <c r="F43" s="76">
        <v>118.52</v>
      </c>
      <c r="G43" s="24">
        <f t="shared" si="0"/>
        <v>905.49279999999999</v>
      </c>
      <c r="H43" s="31">
        <v>19.09</v>
      </c>
      <c r="I43" s="76">
        <v>50.68</v>
      </c>
      <c r="J43" s="24">
        <f t="shared" si="1"/>
        <v>967.48119999999994</v>
      </c>
      <c r="K43" s="22">
        <f t="shared" si="2"/>
        <v>1872.9739999999999</v>
      </c>
    </row>
    <row r="44" spans="1:11" x14ac:dyDescent="0.25">
      <c r="A44" s="43" t="s">
        <v>271</v>
      </c>
      <c r="B44" s="102">
        <v>26941994</v>
      </c>
      <c r="C44" s="42" t="s">
        <v>671</v>
      </c>
      <c r="D44" s="102">
        <v>41</v>
      </c>
      <c r="E44" s="31">
        <v>4.07</v>
      </c>
      <c r="F44" s="76">
        <v>118.52</v>
      </c>
      <c r="G44" s="24">
        <f t="shared" si="0"/>
        <v>482.37639999999999</v>
      </c>
      <c r="H44" s="31">
        <v>8.27</v>
      </c>
      <c r="I44" s="76">
        <v>50.68</v>
      </c>
      <c r="J44" s="24">
        <f t="shared" si="1"/>
        <v>419.12359999999995</v>
      </c>
      <c r="K44" s="22">
        <f t="shared" si="2"/>
        <v>901.5</v>
      </c>
    </row>
    <row r="45" spans="1:11" x14ac:dyDescent="0.25">
      <c r="A45" s="43" t="s">
        <v>269</v>
      </c>
      <c r="B45" s="102">
        <v>29027290</v>
      </c>
      <c r="C45" s="42" t="s">
        <v>669</v>
      </c>
      <c r="D45" s="102">
        <v>42</v>
      </c>
      <c r="E45" s="31">
        <v>14.38</v>
      </c>
      <c r="F45" s="76">
        <v>118.52</v>
      </c>
      <c r="G45" s="24">
        <f t="shared" si="0"/>
        <v>1704.3176000000001</v>
      </c>
      <c r="H45" s="31">
        <v>112.32</v>
      </c>
      <c r="I45" s="76">
        <v>50.68</v>
      </c>
      <c r="J45" s="24">
        <f t="shared" si="1"/>
        <v>5692.3775999999998</v>
      </c>
      <c r="K45" s="22">
        <f t="shared" si="2"/>
        <v>7396.6952000000001</v>
      </c>
    </row>
    <row r="46" spans="1:11" x14ac:dyDescent="0.25">
      <c r="A46" s="43" t="s">
        <v>382</v>
      </c>
      <c r="B46" s="102">
        <v>36531294</v>
      </c>
      <c r="C46" s="42" t="s">
        <v>769</v>
      </c>
      <c r="D46" s="102">
        <v>43</v>
      </c>
      <c r="E46" s="31">
        <v>2.2000000000000002</v>
      </c>
      <c r="F46" s="76">
        <v>118.52</v>
      </c>
      <c r="G46" s="24">
        <f t="shared" si="0"/>
        <v>260.74400000000003</v>
      </c>
      <c r="H46" s="31">
        <v>11.01</v>
      </c>
      <c r="I46" s="76">
        <v>50.68</v>
      </c>
      <c r="J46" s="24">
        <f t="shared" si="1"/>
        <v>557.98680000000002</v>
      </c>
      <c r="K46" s="22">
        <f t="shared" si="2"/>
        <v>818.73080000000004</v>
      </c>
    </row>
    <row r="47" spans="1:11" x14ac:dyDescent="0.25">
      <c r="A47" s="44" t="s">
        <v>267</v>
      </c>
      <c r="B47" s="102">
        <v>36543842</v>
      </c>
      <c r="C47" s="45" t="s">
        <v>667</v>
      </c>
      <c r="D47" s="102">
        <v>44</v>
      </c>
      <c r="E47" s="31">
        <v>12.13</v>
      </c>
      <c r="F47" s="76">
        <v>118.52</v>
      </c>
      <c r="G47" s="24">
        <f t="shared" si="0"/>
        <v>1437.6476</v>
      </c>
      <c r="H47" s="31">
        <v>27.29</v>
      </c>
      <c r="I47" s="76">
        <v>50.68</v>
      </c>
      <c r="J47" s="24">
        <f t="shared" si="1"/>
        <v>1383.0572</v>
      </c>
      <c r="K47" s="22">
        <f t="shared" si="2"/>
        <v>2820.7048</v>
      </c>
    </row>
    <row r="48" spans="1:11" x14ac:dyDescent="0.25">
      <c r="A48" s="43" t="s">
        <v>266</v>
      </c>
      <c r="B48" s="102">
        <v>36558685</v>
      </c>
      <c r="C48" s="42" t="s">
        <v>666</v>
      </c>
      <c r="D48" s="102">
        <v>45</v>
      </c>
      <c r="E48" s="31">
        <v>7.19</v>
      </c>
      <c r="F48" s="76">
        <v>118.52</v>
      </c>
      <c r="G48" s="24">
        <f t="shared" si="0"/>
        <v>852.15880000000004</v>
      </c>
      <c r="H48" s="31">
        <v>16.170000000000002</v>
      </c>
      <c r="I48" s="76">
        <v>50.68</v>
      </c>
      <c r="J48" s="24">
        <f t="shared" si="1"/>
        <v>819.49560000000008</v>
      </c>
      <c r="K48" s="22">
        <f t="shared" si="2"/>
        <v>1671.6544000000001</v>
      </c>
    </row>
    <row r="49" spans="1:12" x14ac:dyDescent="0.25">
      <c r="A49" s="43" t="s">
        <v>411</v>
      </c>
      <c r="B49" s="102">
        <v>37147718</v>
      </c>
      <c r="C49" s="42" t="s">
        <v>788</v>
      </c>
      <c r="D49" s="102">
        <v>46</v>
      </c>
      <c r="E49" s="31">
        <v>11.23</v>
      </c>
      <c r="F49" s="76">
        <v>118.52</v>
      </c>
      <c r="G49" s="24">
        <f t="shared" si="0"/>
        <v>1330.9796000000001</v>
      </c>
      <c r="H49" s="31">
        <v>25.27</v>
      </c>
      <c r="I49" s="76">
        <v>50.68</v>
      </c>
      <c r="J49" s="24">
        <f t="shared" si="1"/>
        <v>1280.6836000000001</v>
      </c>
      <c r="K49" s="22">
        <f t="shared" si="2"/>
        <v>2611.6632</v>
      </c>
    </row>
    <row r="50" spans="1:12" x14ac:dyDescent="0.25">
      <c r="A50" s="44" t="s">
        <v>390</v>
      </c>
      <c r="B50" s="102">
        <v>39000598</v>
      </c>
      <c r="C50" s="45" t="s">
        <v>775</v>
      </c>
      <c r="D50" s="102">
        <v>47</v>
      </c>
      <c r="E50" s="31">
        <v>453</v>
      </c>
      <c r="F50" s="76">
        <v>118.52</v>
      </c>
      <c r="G50" s="24">
        <f t="shared" si="0"/>
        <v>53689.56</v>
      </c>
      <c r="H50" s="31">
        <v>33453</v>
      </c>
      <c r="I50" s="76">
        <v>50.68</v>
      </c>
      <c r="J50" s="24">
        <f t="shared" si="1"/>
        <v>1695398.04</v>
      </c>
      <c r="K50" s="22">
        <f t="shared" si="2"/>
        <v>1749087.6</v>
      </c>
    </row>
    <row r="51" spans="1:12" x14ac:dyDescent="0.25">
      <c r="A51" s="69" t="s">
        <v>457</v>
      </c>
      <c r="B51" s="57">
        <v>39028606</v>
      </c>
      <c r="C51" s="70" t="s">
        <v>831</v>
      </c>
      <c r="D51" s="102">
        <v>48</v>
      </c>
      <c r="E51" s="31">
        <v>432</v>
      </c>
      <c r="F51" s="76">
        <v>118.52</v>
      </c>
      <c r="G51" s="24">
        <f t="shared" si="0"/>
        <v>51200.639999999999</v>
      </c>
      <c r="H51" s="31">
        <v>25632</v>
      </c>
      <c r="I51" s="76">
        <v>50.68</v>
      </c>
      <c r="J51" s="24">
        <f t="shared" si="1"/>
        <v>1299029.76</v>
      </c>
      <c r="K51" s="22">
        <f t="shared" si="2"/>
        <v>1350230.4</v>
      </c>
    </row>
    <row r="52" spans="1:12" x14ac:dyDescent="0.25">
      <c r="A52" s="56" t="s">
        <v>386</v>
      </c>
      <c r="B52" s="64">
        <v>39030624</v>
      </c>
      <c r="C52" s="58" t="s">
        <v>771</v>
      </c>
      <c r="D52" s="102">
        <v>49</v>
      </c>
      <c r="E52" s="31">
        <v>432</v>
      </c>
      <c r="F52" s="76">
        <v>118.52</v>
      </c>
      <c r="G52" s="24">
        <f t="shared" si="0"/>
        <v>51200.639999999999</v>
      </c>
      <c r="H52" s="31">
        <v>864</v>
      </c>
      <c r="I52" s="76">
        <v>50.68</v>
      </c>
      <c r="J52" s="24">
        <f t="shared" si="1"/>
        <v>43787.519999999997</v>
      </c>
      <c r="K52" s="22">
        <f t="shared" si="2"/>
        <v>94988.160000000003</v>
      </c>
    </row>
    <row r="53" spans="1:12" x14ac:dyDescent="0.25">
      <c r="A53" s="43" t="s">
        <v>221</v>
      </c>
      <c r="B53" s="102">
        <v>39055304</v>
      </c>
      <c r="C53" s="42" t="s">
        <v>628</v>
      </c>
      <c r="D53" s="102">
        <v>50</v>
      </c>
      <c r="E53" s="31">
        <v>1296</v>
      </c>
      <c r="F53" s="76">
        <v>118.52</v>
      </c>
      <c r="G53" s="24">
        <f t="shared" si="0"/>
        <v>153601.91999999998</v>
      </c>
      <c r="H53" s="31">
        <v>8784</v>
      </c>
      <c r="I53" s="76">
        <v>50.68</v>
      </c>
      <c r="J53" s="24">
        <f t="shared" si="1"/>
        <v>445173.12</v>
      </c>
      <c r="K53" s="22">
        <f t="shared" si="2"/>
        <v>598775.04000000004</v>
      </c>
    </row>
    <row r="54" spans="1:12" x14ac:dyDescent="0.25">
      <c r="A54" s="43" t="s">
        <v>220</v>
      </c>
      <c r="B54" s="102">
        <v>39056312</v>
      </c>
      <c r="C54" s="42" t="s">
        <v>627</v>
      </c>
      <c r="D54" s="102">
        <v>51</v>
      </c>
      <c r="E54" s="31">
        <v>432</v>
      </c>
      <c r="F54" s="76">
        <v>118.52</v>
      </c>
      <c r="G54" s="24">
        <f t="shared" si="0"/>
        <v>51200.639999999999</v>
      </c>
      <c r="H54" s="31">
        <v>1296</v>
      </c>
      <c r="I54" s="76">
        <v>50.68</v>
      </c>
      <c r="J54" s="24">
        <f t="shared" si="1"/>
        <v>65681.279999999999</v>
      </c>
      <c r="K54" s="22">
        <f t="shared" si="2"/>
        <v>116881.92</v>
      </c>
    </row>
    <row r="55" spans="1:12" x14ac:dyDescent="0.25">
      <c r="A55" s="43" t="s">
        <v>219</v>
      </c>
      <c r="B55" s="102">
        <v>39059420</v>
      </c>
      <c r="C55" s="42" t="s">
        <v>626</v>
      </c>
      <c r="D55" s="102">
        <v>52</v>
      </c>
      <c r="E55" s="31">
        <v>1008</v>
      </c>
      <c r="F55" s="76">
        <v>118.52</v>
      </c>
      <c r="G55" s="24">
        <f t="shared" si="0"/>
        <v>119468.15999999999</v>
      </c>
      <c r="H55" s="31">
        <v>3744</v>
      </c>
      <c r="I55" s="76">
        <v>50.68</v>
      </c>
      <c r="J55" s="24">
        <f t="shared" si="1"/>
        <v>189745.92000000001</v>
      </c>
      <c r="K55" s="22">
        <f t="shared" si="2"/>
        <v>309214.08000000002</v>
      </c>
    </row>
    <row r="56" spans="1:12" x14ac:dyDescent="0.25">
      <c r="A56" s="43" t="s">
        <v>412</v>
      </c>
      <c r="B56" s="102">
        <v>43076647</v>
      </c>
      <c r="C56" s="42" t="s">
        <v>789</v>
      </c>
      <c r="D56" s="102">
        <v>53</v>
      </c>
      <c r="E56" s="31">
        <v>720</v>
      </c>
      <c r="F56" s="76">
        <v>118.52</v>
      </c>
      <c r="G56" s="24">
        <f t="shared" si="0"/>
        <v>85334.399999999994</v>
      </c>
      <c r="H56" s="31">
        <v>4752</v>
      </c>
      <c r="I56" s="76">
        <v>50.68</v>
      </c>
      <c r="J56" s="24">
        <f t="shared" si="1"/>
        <v>240831.35999999999</v>
      </c>
      <c r="K56" s="22">
        <f t="shared" si="2"/>
        <v>326165.76000000001</v>
      </c>
    </row>
    <row r="57" spans="1:12" s="62" customFormat="1" x14ac:dyDescent="0.25">
      <c r="A57" s="43" t="s">
        <v>199</v>
      </c>
      <c r="B57" s="102">
        <v>57412237</v>
      </c>
      <c r="C57" s="42" t="s">
        <v>607</v>
      </c>
      <c r="D57" s="57">
        <v>54</v>
      </c>
      <c r="E57" s="59">
        <v>576</v>
      </c>
      <c r="F57" s="60">
        <v>118.52</v>
      </c>
      <c r="G57" s="60">
        <f t="shared" si="0"/>
        <v>68267.520000000004</v>
      </c>
      <c r="H57" s="59">
        <v>720</v>
      </c>
      <c r="I57" s="60">
        <v>50.68</v>
      </c>
      <c r="J57" s="60">
        <f t="shared" si="1"/>
        <v>36489.599999999999</v>
      </c>
      <c r="K57" s="61">
        <f t="shared" si="2"/>
        <v>104757.12</v>
      </c>
      <c r="L57" s="104"/>
    </row>
    <row r="58" spans="1:12" x14ac:dyDescent="0.25">
      <c r="A58" s="43" t="s">
        <v>198</v>
      </c>
      <c r="B58" s="102">
        <v>57427065</v>
      </c>
      <c r="C58" s="42" t="s">
        <v>606</v>
      </c>
      <c r="D58" s="102">
        <v>55</v>
      </c>
      <c r="E58" s="31">
        <v>577</v>
      </c>
      <c r="F58" s="76">
        <v>118.52</v>
      </c>
      <c r="G58" s="24">
        <f t="shared" si="0"/>
        <v>68386.039999999994</v>
      </c>
      <c r="H58" s="31">
        <v>1008</v>
      </c>
      <c r="I58" s="76">
        <v>50.68</v>
      </c>
      <c r="J58" s="24">
        <f t="shared" si="1"/>
        <v>51085.440000000002</v>
      </c>
      <c r="K58" s="22">
        <f t="shared" si="2"/>
        <v>119471.48</v>
      </c>
    </row>
    <row r="59" spans="1:12" x14ac:dyDescent="0.25">
      <c r="A59" s="43" t="s">
        <v>196</v>
      </c>
      <c r="B59" s="102">
        <v>57445401</v>
      </c>
      <c r="C59" s="42" t="s">
        <v>603</v>
      </c>
      <c r="D59" s="102">
        <v>56</v>
      </c>
      <c r="E59" s="31">
        <v>432</v>
      </c>
      <c r="F59" s="76">
        <v>118.52</v>
      </c>
      <c r="G59" s="24">
        <f t="shared" si="0"/>
        <v>51200.639999999999</v>
      </c>
      <c r="H59" s="31">
        <v>720</v>
      </c>
      <c r="I59" s="76">
        <v>50.68</v>
      </c>
      <c r="J59" s="24">
        <f t="shared" si="1"/>
        <v>36489.599999999999</v>
      </c>
      <c r="K59" s="22">
        <f t="shared" si="2"/>
        <v>87690.239999999991</v>
      </c>
    </row>
    <row r="60" spans="1:12" s="62" customFormat="1" x14ac:dyDescent="0.25">
      <c r="A60" s="43" t="s">
        <v>196</v>
      </c>
      <c r="B60" s="102">
        <v>57445401</v>
      </c>
      <c r="C60" s="42" t="s">
        <v>604</v>
      </c>
      <c r="D60" s="57">
        <v>57</v>
      </c>
      <c r="E60" s="59">
        <v>255568</v>
      </c>
      <c r="F60" s="60">
        <v>118.52</v>
      </c>
      <c r="G60" s="60">
        <f t="shared" si="0"/>
        <v>30289919.359999999</v>
      </c>
      <c r="H60" s="59">
        <v>136236</v>
      </c>
      <c r="I60" s="60">
        <v>50.68</v>
      </c>
      <c r="J60" s="60">
        <f t="shared" si="1"/>
        <v>6904440.4799999995</v>
      </c>
      <c r="K60" s="61">
        <f t="shared" si="2"/>
        <v>37194359.839999996</v>
      </c>
      <c r="L60" s="104"/>
    </row>
    <row r="61" spans="1:12" x14ac:dyDescent="0.25">
      <c r="A61" s="43" t="s">
        <v>137</v>
      </c>
      <c r="B61" s="102">
        <v>84452099</v>
      </c>
      <c r="C61" s="42" t="s">
        <v>547</v>
      </c>
      <c r="D61" s="102">
        <v>58</v>
      </c>
      <c r="E61" s="31">
        <v>17.97</v>
      </c>
      <c r="F61" s="76">
        <v>118.52</v>
      </c>
      <c r="G61" s="24">
        <f t="shared" si="0"/>
        <v>2129.8044</v>
      </c>
      <c r="H61" s="31">
        <v>194.08</v>
      </c>
      <c r="I61" s="76">
        <v>50.68</v>
      </c>
      <c r="J61" s="24">
        <f t="shared" si="1"/>
        <v>9835.974400000001</v>
      </c>
      <c r="K61" s="22">
        <f t="shared" si="2"/>
        <v>11965.7788</v>
      </c>
    </row>
    <row r="62" spans="1:12" x14ac:dyDescent="0.25">
      <c r="A62" s="43" t="s">
        <v>136</v>
      </c>
      <c r="B62" s="102">
        <v>85151025</v>
      </c>
      <c r="C62" s="42" t="s">
        <v>546</v>
      </c>
      <c r="D62" s="102">
        <v>59</v>
      </c>
      <c r="E62" s="31">
        <v>29.65</v>
      </c>
      <c r="F62" s="76">
        <v>118.52</v>
      </c>
      <c r="G62" s="24">
        <f t="shared" si="0"/>
        <v>3514.1179999999999</v>
      </c>
      <c r="H62" s="31">
        <v>173.72</v>
      </c>
      <c r="I62" s="76">
        <v>50.68</v>
      </c>
      <c r="J62" s="24">
        <f t="shared" si="1"/>
        <v>8804.1296000000002</v>
      </c>
      <c r="K62" s="22">
        <f t="shared" si="2"/>
        <v>12318.247600000001</v>
      </c>
    </row>
    <row r="63" spans="1:12" x14ac:dyDescent="0.25">
      <c r="A63" s="43" t="s">
        <v>135</v>
      </c>
      <c r="B63" s="102">
        <v>85380340</v>
      </c>
      <c r="C63" s="42" t="s">
        <v>78</v>
      </c>
      <c r="D63" s="102">
        <v>60</v>
      </c>
      <c r="E63" s="31">
        <v>164</v>
      </c>
      <c r="F63" s="76">
        <v>118.52</v>
      </c>
      <c r="G63" s="24">
        <f t="shared" si="0"/>
        <v>19437.28</v>
      </c>
      <c r="H63" s="31">
        <v>291.56</v>
      </c>
      <c r="I63" s="76">
        <v>50.68</v>
      </c>
      <c r="J63" s="24">
        <f t="shared" si="1"/>
        <v>14776.2608</v>
      </c>
      <c r="K63" s="22">
        <f t="shared" si="2"/>
        <v>34213.540800000002</v>
      </c>
    </row>
    <row r="64" spans="1:12" x14ac:dyDescent="0.25">
      <c r="A64" s="43" t="s">
        <v>126</v>
      </c>
      <c r="B64" s="102">
        <v>85456152</v>
      </c>
      <c r="C64" s="42" t="s">
        <v>537</v>
      </c>
      <c r="D64" s="102">
        <v>61</v>
      </c>
      <c r="E64" s="31">
        <v>144</v>
      </c>
      <c r="F64" s="76">
        <v>118.52</v>
      </c>
      <c r="G64" s="24">
        <f t="shared" si="0"/>
        <v>17066.88</v>
      </c>
      <c r="H64" s="31">
        <v>864</v>
      </c>
      <c r="I64" s="76">
        <v>50.68</v>
      </c>
      <c r="J64" s="24">
        <f t="shared" si="1"/>
        <v>43787.519999999997</v>
      </c>
      <c r="K64" s="22">
        <f t="shared" si="2"/>
        <v>60854.399999999994</v>
      </c>
    </row>
    <row r="65" spans="1:12" s="62" customFormat="1" x14ac:dyDescent="0.25">
      <c r="A65" s="43" t="s">
        <v>127</v>
      </c>
      <c r="B65" s="102">
        <v>85456152</v>
      </c>
      <c r="C65" s="42" t="s">
        <v>538</v>
      </c>
      <c r="D65" s="57">
        <v>62</v>
      </c>
      <c r="E65" s="59">
        <v>750</v>
      </c>
      <c r="F65" s="60">
        <v>118.52</v>
      </c>
      <c r="G65" s="60">
        <f t="shared" si="0"/>
        <v>88890</v>
      </c>
      <c r="H65" s="59">
        <v>1200</v>
      </c>
      <c r="I65" s="60">
        <v>50.68</v>
      </c>
      <c r="J65" s="60">
        <f t="shared" si="1"/>
        <v>60816</v>
      </c>
      <c r="K65" s="61">
        <f t="shared" si="2"/>
        <v>149706</v>
      </c>
      <c r="L65" s="104"/>
    </row>
    <row r="66" spans="1:12" s="62" customFormat="1" x14ac:dyDescent="0.25">
      <c r="A66" s="43" t="s">
        <v>123</v>
      </c>
      <c r="B66" s="102">
        <v>85458947</v>
      </c>
      <c r="C66" s="42" t="s">
        <v>535</v>
      </c>
      <c r="D66" s="57">
        <v>63</v>
      </c>
      <c r="E66" s="59">
        <v>432</v>
      </c>
      <c r="F66" s="60">
        <v>118.52</v>
      </c>
      <c r="G66" s="60">
        <f t="shared" si="0"/>
        <v>51200.639999999999</v>
      </c>
      <c r="H66" s="59">
        <v>864</v>
      </c>
      <c r="I66" s="60">
        <v>50.68</v>
      </c>
      <c r="J66" s="60">
        <f t="shared" si="1"/>
        <v>43787.519999999997</v>
      </c>
      <c r="K66" s="61">
        <f t="shared" si="2"/>
        <v>94988.160000000003</v>
      </c>
      <c r="L66" s="104"/>
    </row>
    <row r="67" spans="1:12" s="62" customFormat="1" x14ac:dyDescent="0.25">
      <c r="A67" s="44" t="s">
        <v>376</v>
      </c>
      <c r="B67" s="102">
        <v>800002448</v>
      </c>
      <c r="C67" s="45" t="s">
        <v>762</v>
      </c>
      <c r="D67" s="57">
        <v>64</v>
      </c>
      <c r="E67" s="59">
        <v>144</v>
      </c>
      <c r="F67" s="60">
        <v>118.52</v>
      </c>
      <c r="G67" s="60">
        <f t="shared" ref="G67:G130" si="3">SUM(E67*F67)</f>
        <v>17066.88</v>
      </c>
      <c r="H67" s="59">
        <v>576</v>
      </c>
      <c r="I67" s="60">
        <v>50.68</v>
      </c>
      <c r="J67" s="60">
        <f t="shared" ref="J67:J130" si="4">SUM(H67*I67)</f>
        <v>29191.68</v>
      </c>
      <c r="K67" s="61">
        <f t="shared" ref="K67:K130" si="5">SUM(J67+G67)</f>
        <v>46258.559999999998</v>
      </c>
      <c r="L67" s="104"/>
    </row>
    <row r="68" spans="1:12" s="62" customFormat="1" x14ac:dyDescent="0.25">
      <c r="A68" s="43" t="s">
        <v>189</v>
      </c>
      <c r="B68" s="102">
        <v>800027293</v>
      </c>
      <c r="C68" s="42" t="s">
        <v>594</v>
      </c>
      <c r="D68" s="57">
        <v>65</v>
      </c>
      <c r="E68" s="59">
        <v>288</v>
      </c>
      <c r="F68" s="60">
        <v>118.52</v>
      </c>
      <c r="G68" s="60">
        <f t="shared" si="3"/>
        <v>34133.760000000002</v>
      </c>
      <c r="H68" s="59">
        <v>1440</v>
      </c>
      <c r="I68" s="60">
        <v>50.68</v>
      </c>
      <c r="J68" s="60">
        <f t="shared" si="4"/>
        <v>72979.199999999997</v>
      </c>
      <c r="K68" s="61">
        <f t="shared" si="5"/>
        <v>107112.95999999999</v>
      </c>
      <c r="L68" s="104"/>
    </row>
    <row r="69" spans="1:12" s="62" customFormat="1" x14ac:dyDescent="0.25">
      <c r="A69" s="43" t="s">
        <v>189</v>
      </c>
      <c r="B69" s="102">
        <v>800027293</v>
      </c>
      <c r="C69" s="42" t="s">
        <v>595</v>
      </c>
      <c r="D69" s="57">
        <v>66</v>
      </c>
      <c r="E69" s="59">
        <v>288</v>
      </c>
      <c r="F69" s="60">
        <v>118.52</v>
      </c>
      <c r="G69" s="60">
        <f t="shared" si="3"/>
        <v>34133.760000000002</v>
      </c>
      <c r="H69" s="59">
        <v>1152</v>
      </c>
      <c r="I69" s="60">
        <v>50.68</v>
      </c>
      <c r="J69" s="60">
        <f t="shared" si="4"/>
        <v>58383.360000000001</v>
      </c>
      <c r="K69" s="61">
        <f t="shared" si="5"/>
        <v>92517.119999999995</v>
      </c>
      <c r="L69" s="104"/>
    </row>
    <row r="70" spans="1:12" s="62" customFormat="1" x14ac:dyDescent="0.25">
      <c r="A70" s="43" t="s">
        <v>189</v>
      </c>
      <c r="B70" s="102">
        <v>800027293</v>
      </c>
      <c r="C70" s="42" t="s">
        <v>596</v>
      </c>
      <c r="D70" s="57">
        <v>67</v>
      </c>
      <c r="E70" s="63">
        <v>432</v>
      </c>
      <c r="F70" s="60">
        <v>118.52</v>
      </c>
      <c r="G70" s="60">
        <f t="shared" si="3"/>
        <v>51200.639999999999</v>
      </c>
      <c r="H70" s="75">
        <v>1152</v>
      </c>
      <c r="I70" s="60">
        <v>50.68</v>
      </c>
      <c r="J70" s="60">
        <f t="shared" si="4"/>
        <v>58383.360000000001</v>
      </c>
      <c r="K70" s="61">
        <f t="shared" si="5"/>
        <v>109584</v>
      </c>
      <c r="L70" s="104"/>
    </row>
    <row r="71" spans="1:12" s="62" customFormat="1" x14ac:dyDescent="0.25">
      <c r="A71" s="43" t="s">
        <v>116</v>
      </c>
      <c r="B71" s="102">
        <v>800032033</v>
      </c>
      <c r="C71" s="42" t="s">
        <v>531</v>
      </c>
      <c r="D71" s="57">
        <v>68</v>
      </c>
      <c r="E71" s="59">
        <v>576</v>
      </c>
      <c r="F71" s="60">
        <v>118.52</v>
      </c>
      <c r="G71" s="60">
        <f t="shared" si="3"/>
        <v>68267.520000000004</v>
      </c>
      <c r="H71" s="59">
        <v>1152</v>
      </c>
      <c r="I71" s="60">
        <v>50.68</v>
      </c>
      <c r="J71" s="60">
        <f t="shared" si="4"/>
        <v>58383.360000000001</v>
      </c>
      <c r="K71" s="61">
        <f t="shared" si="5"/>
        <v>126650.88</v>
      </c>
      <c r="L71" s="104"/>
    </row>
    <row r="72" spans="1:12" s="62" customFormat="1" x14ac:dyDescent="0.25">
      <c r="A72" s="43" t="s">
        <v>410</v>
      </c>
      <c r="B72" s="102">
        <v>800053055</v>
      </c>
      <c r="C72" s="42" t="s">
        <v>787</v>
      </c>
      <c r="D72" s="57">
        <v>69</v>
      </c>
      <c r="E72" s="59">
        <v>339</v>
      </c>
      <c r="F72" s="60">
        <v>118.52</v>
      </c>
      <c r="G72" s="60">
        <f t="shared" si="3"/>
        <v>40178.28</v>
      </c>
      <c r="H72" s="59">
        <v>681</v>
      </c>
      <c r="I72" s="60">
        <v>50.68</v>
      </c>
      <c r="J72" s="60">
        <f t="shared" si="4"/>
        <v>34513.08</v>
      </c>
      <c r="K72" s="61">
        <f t="shared" si="5"/>
        <v>74691.360000000001</v>
      </c>
      <c r="L72" s="104"/>
    </row>
    <row r="73" spans="1:12" s="62" customFormat="1" x14ac:dyDescent="0.25">
      <c r="A73" s="43" t="s">
        <v>177</v>
      </c>
      <c r="B73" s="102">
        <v>800104349</v>
      </c>
      <c r="C73" s="42" t="s">
        <v>583</v>
      </c>
      <c r="D73" s="57">
        <v>70</v>
      </c>
      <c r="E73" s="59">
        <v>339</v>
      </c>
      <c r="F73" s="60">
        <v>118.52</v>
      </c>
      <c r="G73" s="60">
        <f t="shared" si="3"/>
        <v>40178.28</v>
      </c>
      <c r="H73" s="59">
        <v>681</v>
      </c>
      <c r="I73" s="60">
        <v>50.68</v>
      </c>
      <c r="J73" s="60">
        <f t="shared" si="4"/>
        <v>34513.08</v>
      </c>
      <c r="K73" s="61">
        <f t="shared" si="5"/>
        <v>74691.360000000001</v>
      </c>
      <c r="L73" s="104"/>
    </row>
    <row r="74" spans="1:12" s="62" customFormat="1" x14ac:dyDescent="0.25">
      <c r="A74" s="43" t="s">
        <v>408</v>
      </c>
      <c r="B74" s="102">
        <v>800117317</v>
      </c>
      <c r="C74" s="42" t="s">
        <v>785</v>
      </c>
      <c r="D74" s="57">
        <v>71</v>
      </c>
      <c r="E74" s="59">
        <v>170</v>
      </c>
      <c r="F74" s="60">
        <v>118.52</v>
      </c>
      <c r="G74" s="60">
        <f t="shared" si="3"/>
        <v>20148.399999999998</v>
      </c>
      <c r="H74" s="59">
        <v>340</v>
      </c>
      <c r="I74" s="60">
        <v>50.68</v>
      </c>
      <c r="J74" s="60">
        <f t="shared" si="4"/>
        <v>17231.2</v>
      </c>
      <c r="K74" s="61">
        <f t="shared" si="5"/>
        <v>37379.599999999999</v>
      </c>
      <c r="L74" s="104"/>
    </row>
    <row r="75" spans="1:12" s="62" customFormat="1" x14ac:dyDescent="0.25">
      <c r="A75" s="44" t="s">
        <v>317</v>
      </c>
      <c r="B75" s="102">
        <v>800130632</v>
      </c>
      <c r="C75" s="86"/>
      <c r="D75" s="57">
        <v>72</v>
      </c>
      <c r="E75" s="59">
        <v>339</v>
      </c>
      <c r="F75" s="60">
        <v>118.52</v>
      </c>
      <c r="G75" s="60">
        <f t="shared" si="3"/>
        <v>40178.28</v>
      </c>
      <c r="H75" s="59">
        <v>681</v>
      </c>
      <c r="I75" s="60">
        <v>50.68</v>
      </c>
      <c r="J75" s="60">
        <f t="shared" si="4"/>
        <v>34513.08</v>
      </c>
      <c r="K75" s="61">
        <f t="shared" si="5"/>
        <v>74691.360000000001</v>
      </c>
      <c r="L75" s="104"/>
    </row>
    <row r="76" spans="1:12" x14ac:dyDescent="0.25">
      <c r="A76" s="44" t="s">
        <v>325</v>
      </c>
      <c r="B76" s="102">
        <v>800135956</v>
      </c>
      <c r="C76" s="86"/>
      <c r="D76" s="102">
        <v>73</v>
      </c>
      <c r="E76" s="33">
        <v>509</v>
      </c>
      <c r="F76" s="76">
        <v>118.52</v>
      </c>
      <c r="G76" s="24">
        <f t="shared" si="3"/>
        <v>60326.68</v>
      </c>
      <c r="H76" s="33">
        <v>1022</v>
      </c>
      <c r="I76" s="76">
        <v>50.68</v>
      </c>
      <c r="J76" s="24">
        <f t="shared" si="4"/>
        <v>51794.96</v>
      </c>
      <c r="K76" s="22">
        <f t="shared" si="5"/>
        <v>112121.64</v>
      </c>
    </row>
    <row r="77" spans="1:12" s="62" customFormat="1" x14ac:dyDescent="0.25">
      <c r="A77" s="44" t="s">
        <v>388</v>
      </c>
      <c r="B77" s="37">
        <v>800212006</v>
      </c>
      <c r="C77" s="45" t="s">
        <v>773</v>
      </c>
      <c r="D77" s="57">
        <v>74</v>
      </c>
      <c r="E77" s="59">
        <v>576</v>
      </c>
      <c r="F77" s="60">
        <v>118.52</v>
      </c>
      <c r="G77" s="60">
        <f t="shared" si="3"/>
        <v>68267.520000000004</v>
      </c>
      <c r="H77" s="59">
        <v>2592</v>
      </c>
      <c r="I77" s="60">
        <v>50.68</v>
      </c>
      <c r="J77" s="60">
        <f t="shared" si="4"/>
        <v>131362.56</v>
      </c>
      <c r="K77" s="61">
        <f t="shared" si="5"/>
        <v>199630.08000000002</v>
      </c>
      <c r="L77" s="104"/>
    </row>
    <row r="78" spans="1:12" x14ac:dyDescent="0.25">
      <c r="A78" s="43" t="s">
        <v>170</v>
      </c>
      <c r="B78" s="102">
        <v>802018626</v>
      </c>
      <c r="C78" s="42" t="s">
        <v>579</v>
      </c>
      <c r="D78" s="102">
        <v>75</v>
      </c>
      <c r="E78" s="33">
        <v>509</v>
      </c>
      <c r="F78" s="76">
        <v>118.52</v>
      </c>
      <c r="G78" s="24">
        <f t="shared" si="3"/>
        <v>60326.68</v>
      </c>
      <c r="H78" s="33">
        <v>1022</v>
      </c>
      <c r="I78" s="76">
        <v>50.68</v>
      </c>
      <c r="J78" s="24">
        <f t="shared" si="4"/>
        <v>51794.96</v>
      </c>
      <c r="K78" s="22">
        <f t="shared" si="5"/>
        <v>112121.64</v>
      </c>
    </row>
    <row r="79" spans="1:12" s="62" customFormat="1" x14ac:dyDescent="0.25">
      <c r="A79" s="43" t="s">
        <v>387</v>
      </c>
      <c r="B79" s="102">
        <v>802018626</v>
      </c>
      <c r="C79" s="42" t="s">
        <v>772</v>
      </c>
      <c r="D79" s="57">
        <v>76</v>
      </c>
      <c r="E79" s="59">
        <v>288</v>
      </c>
      <c r="F79" s="60">
        <v>118.52</v>
      </c>
      <c r="G79" s="60">
        <f t="shared" si="3"/>
        <v>34133.760000000002</v>
      </c>
      <c r="H79" s="59">
        <v>576</v>
      </c>
      <c r="I79" s="60">
        <v>50.68</v>
      </c>
      <c r="J79" s="60">
        <f t="shared" si="4"/>
        <v>29191.68</v>
      </c>
      <c r="K79" s="61">
        <f t="shared" si="5"/>
        <v>63325.440000000002</v>
      </c>
      <c r="L79" s="104"/>
    </row>
    <row r="80" spans="1:12" x14ac:dyDescent="0.25">
      <c r="A80" s="69" t="s">
        <v>396</v>
      </c>
      <c r="B80" s="57">
        <v>811010586</v>
      </c>
      <c r="C80" s="70" t="s">
        <v>82</v>
      </c>
      <c r="D80" s="102">
        <v>77</v>
      </c>
      <c r="E80" s="31">
        <v>432</v>
      </c>
      <c r="F80" s="76">
        <v>118.52</v>
      </c>
      <c r="G80" s="24">
        <f t="shared" si="3"/>
        <v>51200.639999999999</v>
      </c>
      <c r="H80" s="31">
        <v>1880</v>
      </c>
      <c r="I80" s="76">
        <v>50.68</v>
      </c>
      <c r="J80" s="24">
        <f t="shared" si="4"/>
        <v>95278.399999999994</v>
      </c>
      <c r="K80" s="22">
        <f t="shared" si="5"/>
        <v>146479.03999999998</v>
      </c>
    </row>
    <row r="81" spans="1:12" s="62" customFormat="1" x14ac:dyDescent="0.25">
      <c r="A81" s="44" t="s">
        <v>399</v>
      </c>
      <c r="B81" s="102">
        <v>811023657</v>
      </c>
      <c r="C81" s="45" t="s">
        <v>780</v>
      </c>
      <c r="D81" s="57">
        <v>78</v>
      </c>
      <c r="E81" s="59">
        <v>509</v>
      </c>
      <c r="F81" s="60">
        <v>118.52</v>
      </c>
      <c r="G81" s="60">
        <f t="shared" si="3"/>
        <v>60326.68</v>
      </c>
      <c r="H81" s="59">
        <v>1022</v>
      </c>
      <c r="I81" s="60">
        <v>50.68</v>
      </c>
      <c r="J81" s="60">
        <f t="shared" si="4"/>
        <v>51794.96</v>
      </c>
      <c r="K81" s="61">
        <f t="shared" si="5"/>
        <v>112121.64</v>
      </c>
      <c r="L81" s="104"/>
    </row>
    <row r="82" spans="1:12" s="62" customFormat="1" x14ac:dyDescent="0.25">
      <c r="A82" s="44" t="s">
        <v>324</v>
      </c>
      <c r="B82" s="102">
        <v>819001613</v>
      </c>
      <c r="C82" s="86"/>
      <c r="D82" s="57">
        <v>79</v>
      </c>
      <c r="E82" s="59">
        <v>749</v>
      </c>
      <c r="F82" s="60">
        <v>118.52</v>
      </c>
      <c r="G82" s="60">
        <f t="shared" si="3"/>
        <v>88771.48</v>
      </c>
      <c r="H82" s="59">
        <v>1190</v>
      </c>
      <c r="I82" s="60">
        <v>50.68</v>
      </c>
      <c r="J82" s="60">
        <f t="shared" si="4"/>
        <v>60309.2</v>
      </c>
      <c r="K82" s="61">
        <f t="shared" si="5"/>
        <v>149080.68</v>
      </c>
      <c r="L82" s="104"/>
    </row>
    <row r="83" spans="1:12" s="62" customFormat="1" ht="30" x14ac:dyDescent="0.25">
      <c r="A83" s="44" t="s">
        <v>321</v>
      </c>
      <c r="B83" s="102">
        <v>819002831</v>
      </c>
      <c r="C83" s="86"/>
      <c r="D83" s="57">
        <v>80</v>
      </c>
      <c r="E83" s="59">
        <v>509</v>
      </c>
      <c r="F83" s="60">
        <v>118.52</v>
      </c>
      <c r="G83" s="60">
        <f t="shared" si="3"/>
        <v>60326.68</v>
      </c>
      <c r="H83" s="59">
        <v>1022</v>
      </c>
      <c r="I83" s="60">
        <v>50.68</v>
      </c>
      <c r="J83" s="60">
        <f t="shared" si="4"/>
        <v>51794.96</v>
      </c>
      <c r="K83" s="61">
        <f t="shared" si="5"/>
        <v>112121.64</v>
      </c>
      <c r="L83" s="104"/>
    </row>
    <row r="84" spans="1:12" x14ac:dyDescent="0.25">
      <c r="A84" s="41" t="s">
        <v>468</v>
      </c>
      <c r="B84" s="102">
        <v>819003476</v>
      </c>
      <c r="C84" s="42" t="s">
        <v>840</v>
      </c>
      <c r="D84" s="102">
        <v>81</v>
      </c>
      <c r="E84" s="31">
        <v>432</v>
      </c>
      <c r="F84" s="76">
        <v>118.52</v>
      </c>
      <c r="G84" s="24">
        <f t="shared" si="3"/>
        <v>51200.639999999999</v>
      </c>
      <c r="H84" s="31">
        <v>2736</v>
      </c>
      <c r="I84" s="76">
        <v>50.68</v>
      </c>
      <c r="J84" s="24">
        <f t="shared" si="4"/>
        <v>138660.48000000001</v>
      </c>
      <c r="K84" s="22">
        <f t="shared" si="5"/>
        <v>189861.12</v>
      </c>
    </row>
    <row r="85" spans="1:12" x14ac:dyDescent="0.25">
      <c r="A85" s="43" t="s">
        <v>461</v>
      </c>
      <c r="B85" s="38">
        <v>819004339</v>
      </c>
      <c r="C85" s="42" t="s">
        <v>834</v>
      </c>
      <c r="D85" s="102">
        <v>82</v>
      </c>
      <c r="E85" s="31">
        <v>432</v>
      </c>
      <c r="F85" s="76">
        <v>118.52</v>
      </c>
      <c r="G85" s="24">
        <f t="shared" si="3"/>
        <v>51200.639999999999</v>
      </c>
      <c r="H85" s="31">
        <v>2736</v>
      </c>
      <c r="I85" s="76">
        <v>50.68</v>
      </c>
      <c r="J85" s="24">
        <f t="shared" si="4"/>
        <v>138660.48000000001</v>
      </c>
      <c r="K85" s="22">
        <f t="shared" si="5"/>
        <v>189861.12</v>
      </c>
    </row>
    <row r="86" spans="1:12" s="62" customFormat="1" x14ac:dyDescent="0.25">
      <c r="A86" s="69" t="s">
        <v>150</v>
      </c>
      <c r="B86" s="57">
        <v>819005000</v>
      </c>
      <c r="C86" s="70" t="s">
        <v>80</v>
      </c>
      <c r="D86" s="57">
        <v>83</v>
      </c>
      <c r="E86" s="59">
        <v>849</v>
      </c>
      <c r="F86" s="60">
        <v>118.52</v>
      </c>
      <c r="G86" s="60">
        <f t="shared" si="3"/>
        <v>100623.48</v>
      </c>
      <c r="H86" s="59">
        <v>1703</v>
      </c>
      <c r="I86" s="60">
        <v>50.68</v>
      </c>
      <c r="J86" s="60">
        <f t="shared" si="4"/>
        <v>86308.04</v>
      </c>
      <c r="K86" s="61">
        <f t="shared" si="5"/>
        <v>186931.52</v>
      </c>
      <c r="L86" s="104"/>
    </row>
    <row r="87" spans="1:12" s="62" customFormat="1" x14ac:dyDescent="0.25">
      <c r="A87" s="69" t="s">
        <v>150</v>
      </c>
      <c r="B87" s="57">
        <v>819005000</v>
      </c>
      <c r="C87" s="70" t="s">
        <v>562</v>
      </c>
      <c r="D87" s="57">
        <v>84</v>
      </c>
      <c r="E87" s="59">
        <v>509</v>
      </c>
      <c r="F87" s="60">
        <v>118.52</v>
      </c>
      <c r="G87" s="60">
        <f t="shared" si="3"/>
        <v>60326.68</v>
      </c>
      <c r="H87" s="59">
        <v>1022</v>
      </c>
      <c r="I87" s="60">
        <v>50.68</v>
      </c>
      <c r="J87" s="60">
        <f t="shared" si="4"/>
        <v>51794.96</v>
      </c>
      <c r="K87" s="61">
        <f t="shared" si="5"/>
        <v>112121.64</v>
      </c>
      <c r="L87" s="104"/>
    </row>
    <row r="88" spans="1:12" s="62" customFormat="1" x14ac:dyDescent="0.25">
      <c r="A88" s="43" t="s">
        <v>407</v>
      </c>
      <c r="B88" s="102">
        <v>900065533</v>
      </c>
      <c r="C88" s="42" t="s">
        <v>784</v>
      </c>
      <c r="D88" s="57">
        <v>85</v>
      </c>
      <c r="E88" s="59">
        <v>144</v>
      </c>
      <c r="F88" s="60">
        <v>118.52</v>
      </c>
      <c r="G88" s="60">
        <f t="shared" si="3"/>
        <v>17066.88</v>
      </c>
      <c r="H88" s="59">
        <v>432</v>
      </c>
      <c r="I88" s="60">
        <v>50.68</v>
      </c>
      <c r="J88" s="60">
        <f t="shared" si="4"/>
        <v>21893.759999999998</v>
      </c>
      <c r="K88" s="61">
        <f t="shared" si="5"/>
        <v>38960.639999999999</v>
      </c>
      <c r="L88" s="104"/>
    </row>
    <row r="89" spans="1:12" s="62" customFormat="1" x14ac:dyDescent="0.25">
      <c r="A89" s="69" t="s">
        <v>101</v>
      </c>
      <c r="B89" s="57">
        <v>900326753</v>
      </c>
      <c r="C89" s="70" t="s">
        <v>76</v>
      </c>
      <c r="D89" s="57">
        <v>86</v>
      </c>
      <c r="E89" s="59">
        <v>849</v>
      </c>
      <c r="F89" s="60">
        <v>118.52</v>
      </c>
      <c r="G89" s="60">
        <f t="shared" si="3"/>
        <v>100623.48</v>
      </c>
      <c r="H89" s="59">
        <v>1703</v>
      </c>
      <c r="I89" s="60">
        <v>50.68</v>
      </c>
      <c r="J89" s="60">
        <f t="shared" si="4"/>
        <v>86308.04</v>
      </c>
      <c r="K89" s="61">
        <f t="shared" si="5"/>
        <v>186931.52</v>
      </c>
      <c r="L89" s="104"/>
    </row>
    <row r="90" spans="1:12" s="62" customFormat="1" x14ac:dyDescent="0.25">
      <c r="A90" s="69" t="s">
        <v>102</v>
      </c>
      <c r="B90" s="57">
        <v>900326753</v>
      </c>
      <c r="C90" s="70" t="s">
        <v>75</v>
      </c>
      <c r="D90" s="57">
        <v>87</v>
      </c>
      <c r="E90" s="63">
        <v>144</v>
      </c>
      <c r="F90" s="60">
        <v>118.52</v>
      </c>
      <c r="G90" s="60">
        <f t="shared" si="3"/>
        <v>17066.88</v>
      </c>
      <c r="H90" s="63">
        <v>3744</v>
      </c>
      <c r="I90" s="60">
        <v>50.68</v>
      </c>
      <c r="J90" s="60">
        <f t="shared" si="4"/>
        <v>189745.92000000001</v>
      </c>
      <c r="K90" s="61">
        <f t="shared" si="5"/>
        <v>206812.80000000002</v>
      </c>
      <c r="L90" s="104"/>
    </row>
    <row r="91" spans="1:12" s="62" customFormat="1" x14ac:dyDescent="0.25">
      <c r="A91" s="69" t="s">
        <v>102</v>
      </c>
      <c r="B91" s="57">
        <v>900326753</v>
      </c>
      <c r="C91" s="70" t="s">
        <v>74</v>
      </c>
      <c r="D91" s="57">
        <v>88</v>
      </c>
      <c r="E91" s="59">
        <v>509</v>
      </c>
      <c r="F91" s="60">
        <v>118.52</v>
      </c>
      <c r="G91" s="60">
        <f t="shared" si="3"/>
        <v>60326.68</v>
      </c>
      <c r="H91" s="59">
        <v>1022</v>
      </c>
      <c r="I91" s="60">
        <v>50.68</v>
      </c>
      <c r="J91" s="60">
        <f t="shared" si="4"/>
        <v>51794.96</v>
      </c>
      <c r="K91" s="61">
        <f t="shared" si="5"/>
        <v>112121.64</v>
      </c>
      <c r="L91" s="104"/>
    </row>
    <row r="92" spans="1:12" s="62" customFormat="1" x14ac:dyDescent="0.25">
      <c r="A92" s="69" t="s">
        <v>94</v>
      </c>
      <c r="B92" s="57">
        <v>900407729</v>
      </c>
      <c r="C92" s="70" t="s">
        <v>518</v>
      </c>
      <c r="D92" s="57">
        <v>89</v>
      </c>
      <c r="E92" s="59">
        <v>864</v>
      </c>
      <c r="F92" s="60">
        <v>118.52</v>
      </c>
      <c r="G92" s="60">
        <f t="shared" si="3"/>
        <v>102401.28</v>
      </c>
      <c r="H92" s="59">
        <v>3456</v>
      </c>
      <c r="I92" s="60">
        <v>50.68</v>
      </c>
      <c r="J92" s="60">
        <f t="shared" si="4"/>
        <v>175150.07999999999</v>
      </c>
      <c r="K92" s="61">
        <f t="shared" si="5"/>
        <v>277551.35999999999</v>
      </c>
      <c r="L92" s="104"/>
    </row>
    <row r="93" spans="1:12" x14ac:dyDescent="0.25">
      <c r="A93" s="69" t="s">
        <v>94</v>
      </c>
      <c r="B93" s="57">
        <v>900407729</v>
      </c>
      <c r="C93" s="70" t="s">
        <v>68</v>
      </c>
      <c r="D93" s="102">
        <v>90</v>
      </c>
      <c r="E93" s="32">
        <v>144</v>
      </c>
      <c r="F93" s="76">
        <v>118.52</v>
      </c>
      <c r="G93" s="24">
        <f t="shared" si="3"/>
        <v>17066.88</v>
      </c>
      <c r="H93" s="33">
        <v>432</v>
      </c>
      <c r="I93" s="76">
        <v>50.68</v>
      </c>
      <c r="J93" s="24">
        <f t="shared" si="4"/>
        <v>21893.759999999998</v>
      </c>
      <c r="K93" s="22">
        <f t="shared" si="5"/>
        <v>38960.639999999999</v>
      </c>
    </row>
    <row r="94" spans="1:12" x14ac:dyDescent="0.25">
      <c r="A94" s="69" t="s">
        <v>94</v>
      </c>
      <c r="B94" s="57">
        <v>900407729</v>
      </c>
      <c r="C94" s="70" t="s">
        <v>69</v>
      </c>
      <c r="D94" s="102">
        <v>91</v>
      </c>
      <c r="E94" s="32">
        <v>144</v>
      </c>
      <c r="F94" s="76">
        <v>118.52</v>
      </c>
      <c r="G94" s="24">
        <f t="shared" si="3"/>
        <v>17066.88</v>
      </c>
      <c r="H94" s="33">
        <v>432</v>
      </c>
      <c r="I94" s="76">
        <v>50.68</v>
      </c>
      <c r="J94" s="24">
        <f t="shared" si="4"/>
        <v>21893.759999999998</v>
      </c>
      <c r="K94" s="22">
        <f t="shared" si="5"/>
        <v>38960.639999999999</v>
      </c>
    </row>
    <row r="95" spans="1:12" x14ac:dyDescent="0.25">
      <c r="A95" s="69" t="s">
        <v>94</v>
      </c>
      <c r="B95" s="57">
        <v>900407729</v>
      </c>
      <c r="C95" s="70" t="s">
        <v>70</v>
      </c>
      <c r="D95" s="102">
        <v>92</v>
      </c>
      <c r="E95" s="31">
        <v>6.74</v>
      </c>
      <c r="F95" s="76">
        <v>118.52</v>
      </c>
      <c r="G95" s="24">
        <f t="shared" si="3"/>
        <v>798.82479999999998</v>
      </c>
      <c r="H95" s="31">
        <v>14.42</v>
      </c>
      <c r="I95" s="76">
        <v>50.68</v>
      </c>
      <c r="J95" s="24">
        <f t="shared" si="4"/>
        <v>730.80560000000003</v>
      </c>
      <c r="K95" s="22">
        <f t="shared" si="5"/>
        <v>1529.6304</v>
      </c>
    </row>
    <row r="96" spans="1:12" x14ac:dyDescent="0.25">
      <c r="A96" s="43" t="s">
        <v>94</v>
      </c>
      <c r="B96" s="102">
        <v>900407729</v>
      </c>
      <c r="C96" s="42" t="s">
        <v>519</v>
      </c>
      <c r="D96" s="102">
        <v>93</v>
      </c>
      <c r="E96" s="31">
        <v>92.01</v>
      </c>
      <c r="F96" s="76">
        <v>118.52</v>
      </c>
      <c r="G96" s="24">
        <f t="shared" si="3"/>
        <v>10905.0252</v>
      </c>
      <c r="H96" s="31">
        <v>631.39</v>
      </c>
      <c r="I96" s="76">
        <v>50.68</v>
      </c>
      <c r="J96" s="24">
        <f t="shared" si="4"/>
        <v>31998.8452</v>
      </c>
      <c r="K96" s="22">
        <f t="shared" si="5"/>
        <v>42903.8704</v>
      </c>
    </row>
    <row r="97" spans="1:12" x14ac:dyDescent="0.25">
      <c r="A97" s="69" t="s">
        <v>94</v>
      </c>
      <c r="B97" s="57">
        <v>900407729</v>
      </c>
      <c r="C97" s="70" t="s">
        <v>520</v>
      </c>
      <c r="D97" s="102">
        <v>94</v>
      </c>
      <c r="E97" s="31">
        <v>81.47</v>
      </c>
      <c r="F97" s="76">
        <v>118.52</v>
      </c>
      <c r="G97" s="24">
        <f t="shared" si="3"/>
        <v>9655.8243999999995</v>
      </c>
      <c r="H97" s="31">
        <v>546.32000000000005</v>
      </c>
      <c r="I97" s="76">
        <v>50.68</v>
      </c>
      <c r="J97" s="24">
        <f t="shared" si="4"/>
        <v>27687.497600000002</v>
      </c>
      <c r="K97" s="22">
        <f t="shared" si="5"/>
        <v>37343.322</v>
      </c>
    </row>
    <row r="98" spans="1:12" x14ac:dyDescent="0.25">
      <c r="A98" s="69" t="s">
        <v>94</v>
      </c>
      <c r="B98" s="57">
        <v>900407729</v>
      </c>
      <c r="C98" s="70" t="s">
        <v>71</v>
      </c>
      <c r="D98" s="102">
        <v>95</v>
      </c>
      <c r="E98" s="31">
        <v>288</v>
      </c>
      <c r="F98" s="76">
        <v>118.52</v>
      </c>
      <c r="G98" s="24">
        <f t="shared" si="3"/>
        <v>34133.760000000002</v>
      </c>
      <c r="H98" s="31">
        <v>720</v>
      </c>
      <c r="I98" s="76">
        <v>50.68</v>
      </c>
      <c r="J98" s="24">
        <f t="shared" si="4"/>
        <v>36489.599999999999</v>
      </c>
      <c r="K98" s="22">
        <f t="shared" si="5"/>
        <v>70623.360000000001</v>
      </c>
    </row>
    <row r="99" spans="1:12" x14ac:dyDescent="0.25">
      <c r="A99" s="69" t="s">
        <v>94</v>
      </c>
      <c r="B99" s="57">
        <v>900407729</v>
      </c>
      <c r="C99" s="70" t="s">
        <v>72</v>
      </c>
      <c r="D99" s="102">
        <v>96</v>
      </c>
      <c r="E99" s="31">
        <v>154.47999999999999</v>
      </c>
      <c r="F99" s="76">
        <v>118.52</v>
      </c>
      <c r="G99" s="24">
        <f t="shared" si="3"/>
        <v>18308.969599999997</v>
      </c>
      <c r="H99" s="31">
        <v>308.88</v>
      </c>
      <c r="I99" s="76">
        <v>50.68</v>
      </c>
      <c r="J99" s="24">
        <f t="shared" si="4"/>
        <v>15654.038399999999</v>
      </c>
      <c r="K99" s="22">
        <f t="shared" si="5"/>
        <v>33963.007999999994</v>
      </c>
    </row>
    <row r="100" spans="1:12" x14ac:dyDescent="0.25">
      <c r="A100" s="69" t="s">
        <v>94</v>
      </c>
      <c r="B100" s="57">
        <v>900407729</v>
      </c>
      <c r="C100" s="70" t="s">
        <v>73</v>
      </c>
      <c r="D100" s="102">
        <v>97</v>
      </c>
      <c r="E100" s="31">
        <v>47.25</v>
      </c>
      <c r="F100" s="76">
        <v>118.52</v>
      </c>
      <c r="G100" s="24">
        <f t="shared" si="3"/>
        <v>5600.07</v>
      </c>
      <c r="H100" s="31">
        <v>514.21</v>
      </c>
      <c r="I100" s="76">
        <v>50.68</v>
      </c>
      <c r="J100" s="24">
        <f t="shared" si="4"/>
        <v>26060.162800000002</v>
      </c>
      <c r="K100" s="22">
        <f t="shared" si="5"/>
        <v>31660.232800000002</v>
      </c>
    </row>
    <row r="101" spans="1:12" x14ac:dyDescent="0.25">
      <c r="A101" s="69" t="s">
        <v>94</v>
      </c>
      <c r="B101" s="57">
        <v>900407729</v>
      </c>
      <c r="C101" s="70" t="s">
        <v>555</v>
      </c>
      <c r="D101" s="102">
        <v>98</v>
      </c>
      <c r="E101" s="31">
        <v>37.44</v>
      </c>
      <c r="F101" s="76">
        <v>118.52</v>
      </c>
      <c r="G101" s="24">
        <f t="shared" si="3"/>
        <v>4437.3887999999997</v>
      </c>
      <c r="H101" s="31">
        <v>74.88</v>
      </c>
      <c r="I101" s="76">
        <v>50.68</v>
      </c>
      <c r="J101" s="24">
        <f t="shared" si="4"/>
        <v>3794.9183999999996</v>
      </c>
      <c r="K101" s="22">
        <f t="shared" si="5"/>
        <v>8232.3071999999993</v>
      </c>
    </row>
    <row r="102" spans="1:12" x14ac:dyDescent="0.25">
      <c r="A102" s="43" t="s">
        <v>456</v>
      </c>
      <c r="B102" s="102">
        <v>1001817286</v>
      </c>
      <c r="C102" s="42" t="s">
        <v>830</v>
      </c>
      <c r="D102" s="102">
        <v>99</v>
      </c>
      <c r="E102" s="31">
        <v>37.44</v>
      </c>
      <c r="F102" s="76">
        <v>118.52</v>
      </c>
      <c r="G102" s="24">
        <f t="shared" si="3"/>
        <v>4437.3887999999997</v>
      </c>
      <c r="H102" s="31">
        <v>74.88</v>
      </c>
      <c r="I102" s="76">
        <v>50.68</v>
      </c>
      <c r="J102" s="24">
        <f t="shared" si="4"/>
        <v>3794.9183999999996</v>
      </c>
      <c r="K102" s="22">
        <f t="shared" si="5"/>
        <v>8232.3071999999993</v>
      </c>
    </row>
    <row r="103" spans="1:12" x14ac:dyDescent="0.25">
      <c r="A103" s="43" t="s">
        <v>316</v>
      </c>
      <c r="B103" s="102">
        <v>1128194044</v>
      </c>
      <c r="C103" s="42" t="s">
        <v>710</v>
      </c>
      <c r="D103" s="102">
        <v>100</v>
      </c>
      <c r="E103" s="31">
        <v>55.08</v>
      </c>
      <c r="F103" s="76">
        <v>118.52</v>
      </c>
      <c r="G103" s="24">
        <f t="shared" si="3"/>
        <v>6528.0815999999995</v>
      </c>
      <c r="H103" s="31">
        <v>113.58</v>
      </c>
      <c r="I103" s="76">
        <v>50.68</v>
      </c>
      <c r="J103" s="24">
        <f t="shared" si="4"/>
        <v>5756.2344000000003</v>
      </c>
      <c r="K103" s="22">
        <f t="shared" si="5"/>
        <v>12284.315999999999</v>
      </c>
    </row>
    <row r="104" spans="1:12" s="67" customFormat="1" x14ac:dyDescent="0.25">
      <c r="A104" s="43" t="s">
        <v>476</v>
      </c>
      <c r="B104" s="102">
        <v>8000801779</v>
      </c>
      <c r="C104" s="73" t="s">
        <v>843</v>
      </c>
      <c r="D104" s="35">
        <v>101</v>
      </c>
      <c r="E104" s="36">
        <v>128</v>
      </c>
      <c r="F104" s="65">
        <v>118.52</v>
      </c>
      <c r="G104" s="65">
        <f t="shared" si="3"/>
        <v>15170.56</v>
      </c>
      <c r="H104" s="36">
        <v>348</v>
      </c>
      <c r="I104" s="65">
        <v>50.68</v>
      </c>
      <c r="J104" s="65">
        <f t="shared" si="4"/>
        <v>17636.64</v>
      </c>
      <c r="K104" s="66">
        <f t="shared" si="5"/>
        <v>32807.199999999997</v>
      </c>
      <c r="L104" s="105"/>
    </row>
    <row r="105" spans="1:12" x14ac:dyDescent="0.25">
      <c r="A105" s="43" t="s">
        <v>477</v>
      </c>
      <c r="B105" s="102">
        <v>8000862047</v>
      </c>
      <c r="C105" s="73"/>
      <c r="D105" s="102">
        <v>102</v>
      </c>
      <c r="E105" s="32">
        <v>576</v>
      </c>
      <c r="F105" s="76">
        <v>118.52</v>
      </c>
      <c r="G105" s="24">
        <f t="shared" si="3"/>
        <v>68267.520000000004</v>
      </c>
      <c r="H105" s="33">
        <v>1872</v>
      </c>
      <c r="I105" s="76">
        <v>50.68</v>
      </c>
      <c r="J105" s="24">
        <f t="shared" si="4"/>
        <v>94872.960000000006</v>
      </c>
      <c r="K105" s="22">
        <f t="shared" si="5"/>
        <v>163140.48000000001</v>
      </c>
    </row>
    <row r="106" spans="1:12" x14ac:dyDescent="0.25">
      <c r="A106" s="43" t="s">
        <v>186</v>
      </c>
      <c r="B106" s="102">
        <v>8000916691</v>
      </c>
      <c r="C106" s="42" t="s">
        <v>592</v>
      </c>
      <c r="D106" s="102">
        <v>103</v>
      </c>
      <c r="E106" s="31">
        <v>144</v>
      </c>
      <c r="F106" s="76">
        <v>118.52</v>
      </c>
      <c r="G106" s="24">
        <f t="shared" si="3"/>
        <v>17066.88</v>
      </c>
      <c r="H106" s="31">
        <v>432</v>
      </c>
      <c r="I106" s="76">
        <v>50.68</v>
      </c>
      <c r="J106" s="24">
        <f t="shared" si="4"/>
        <v>21893.759999999998</v>
      </c>
      <c r="K106" s="22">
        <f t="shared" si="5"/>
        <v>38960.639999999999</v>
      </c>
    </row>
    <row r="107" spans="1:12" x14ac:dyDescent="0.25">
      <c r="A107" s="43" t="s">
        <v>186</v>
      </c>
      <c r="B107" s="102">
        <v>8000916691</v>
      </c>
      <c r="C107" s="42" t="s">
        <v>593</v>
      </c>
      <c r="D107" s="102">
        <v>104</v>
      </c>
      <c r="E107" s="31">
        <v>720</v>
      </c>
      <c r="F107" s="76">
        <v>118.52</v>
      </c>
      <c r="G107" s="24">
        <f t="shared" si="3"/>
        <v>85334.399999999994</v>
      </c>
      <c r="H107" s="31">
        <v>2880</v>
      </c>
      <c r="I107" s="76">
        <v>50.68</v>
      </c>
      <c r="J107" s="24">
        <f t="shared" si="4"/>
        <v>145958.39999999999</v>
      </c>
      <c r="K107" s="22">
        <f t="shared" si="5"/>
        <v>231292.79999999999</v>
      </c>
    </row>
    <row r="108" spans="1:12" x14ac:dyDescent="0.25">
      <c r="A108" s="43" t="s">
        <v>460</v>
      </c>
      <c r="B108" s="39">
        <v>8909189652</v>
      </c>
      <c r="C108" s="42" t="s">
        <v>833</v>
      </c>
      <c r="D108" s="102">
        <v>105</v>
      </c>
      <c r="E108" s="31">
        <v>8.68</v>
      </c>
      <c r="F108" s="76">
        <v>118.52</v>
      </c>
      <c r="G108" s="24">
        <f t="shared" si="3"/>
        <v>1028.7536</v>
      </c>
      <c r="H108" s="31">
        <v>11.29</v>
      </c>
      <c r="I108" s="76">
        <v>50.68</v>
      </c>
      <c r="J108" s="24">
        <f t="shared" si="4"/>
        <v>572.17719999999997</v>
      </c>
      <c r="K108" s="22">
        <f t="shared" si="5"/>
        <v>1600.9308000000001</v>
      </c>
    </row>
    <row r="109" spans="1:12" x14ac:dyDescent="0.25">
      <c r="A109" s="43" t="s">
        <v>464</v>
      </c>
      <c r="B109" s="39">
        <v>8909189652</v>
      </c>
      <c r="C109" s="42" t="s">
        <v>836</v>
      </c>
      <c r="D109" s="102">
        <v>106</v>
      </c>
      <c r="E109" s="31">
        <v>577</v>
      </c>
      <c r="F109" s="76">
        <v>118.52</v>
      </c>
      <c r="G109" s="24">
        <f t="shared" si="3"/>
        <v>68386.039999999994</v>
      </c>
      <c r="H109" s="31">
        <v>1008</v>
      </c>
      <c r="I109" s="76">
        <v>50.68</v>
      </c>
      <c r="J109" s="24">
        <f t="shared" si="4"/>
        <v>51085.440000000002</v>
      </c>
      <c r="K109" s="22">
        <f t="shared" si="5"/>
        <v>119471.48</v>
      </c>
    </row>
    <row r="110" spans="1:12" x14ac:dyDescent="0.25">
      <c r="A110" s="41" t="s">
        <v>466</v>
      </c>
      <c r="B110" s="39">
        <v>8909189652</v>
      </c>
      <c r="C110" s="42" t="s">
        <v>838</v>
      </c>
      <c r="D110" s="102">
        <v>107</v>
      </c>
      <c r="E110" s="31">
        <v>432</v>
      </c>
      <c r="F110" s="76">
        <v>118.52</v>
      </c>
      <c r="G110" s="24">
        <f t="shared" si="3"/>
        <v>51200.639999999999</v>
      </c>
      <c r="H110" s="31">
        <v>1872</v>
      </c>
      <c r="I110" s="76">
        <v>50.68</v>
      </c>
      <c r="J110" s="24">
        <f t="shared" si="4"/>
        <v>94872.960000000006</v>
      </c>
      <c r="K110" s="22">
        <f t="shared" si="5"/>
        <v>146073.60000000001</v>
      </c>
    </row>
    <row r="111" spans="1:12" x14ac:dyDescent="0.25">
      <c r="A111" s="41" t="s">
        <v>467</v>
      </c>
      <c r="B111" s="39">
        <v>8909189652</v>
      </c>
      <c r="C111" s="42" t="s">
        <v>839</v>
      </c>
      <c r="D111" s="102">
        <v>108</v>
      </c>
      <c r="E111" s="31">
        <v>720</v>
      </c>
      <c r="F111" s="76">
        <v>118.52</v>
      </c>
      <c r="G111" s="24">
        <f t="shared" si="3"/>
        <v>85334.399999999994</v>
      </c>
      <c r="H111" s="31">
        <v>2488</v>
      </c>
      <c r="I111" s="76">
        <v>50.68</v>
      </c>
      <c r="J111" s="24">
        <f t="shared" si="4"/>
        <v>126091.84</v>
      </c>
      <c r="K111" s="22">
        <f t="shared" si="5"/>
        <v>211426.24</v>
      </c>
    </row>
    <row r="112" spans="1:12" x14ac:dyDescent="0.25">
      <c r="A112" s="48" t="s">
        <v>497</v>
      </c>
      <c r="B112" s="35">
        <v>8917800514</v>
      </c>
      <c r="C112" s="49"/>
      <c r="D112" s="102">
        <v>109</v>
      </c>
      <c r="E112" s="31">
        <v>432</v>
      </c>
      <c r="F112" s="76">
        <v>118.52</v>
      </c>
      <c r="G112" s="24">
        <f t="shared" si="3"/>
        <v>51200.639999999999</v>
      </c>
      <c r="H112" s="31">
        <v>720</v>
      </c>
      <c r="I112" s="76">
        <v>50.68</v>
      </c>
      <c r="J112" s="24">
        <f t="shared" si="4"/>
        <v>36489.599999999999</v>
      </c>
      <c r="K112" s="22">
        <f t="shared" si="5"/>
        <v>87690.239999999991</v>
      </c>
    </row>
    <row r="113" spans="1:12" s="62" customFormat="1" x14ac:dyDescent="0.25">
      <c r="A113" s="41" t="s">
        <v>480</v>
      </c>
      <c r="B113" s="102">
        <v>8917800553</v>
      </c>
      <c r="C113" s="72"/>
      <c r="D113" s="57">
        <v>110</v>
      </c>
      <c r="E113" s="59">
        <v>864</v>
      </c>
      <c r="F113" s="60">
        <v>118.52</v>
      </c>
      <c r="G113" s="60">
        <f t="shared" si="3"/>
        <v>102401.28</v>
      </c>
      <c r="H113" s="59">
        <v>2584</v>
      </c>
      <c r="I113" s="60">
        <v>50.68</v>
      </c>
      <c r="J113" s="60">
        <f t="shared" si="4"/>
        <v>130957.12</v>
      </c>
      <c r="K113" s="61">
        <f t="shared" si="5"/>
        <v>233358.4</v>
      </c>
      <c r="L113" s="104"/>
    </row>
    <row r="114" spans="1:12" s="62" customFormat="1" x14ac:dyDescent="0.25">
      <c r="A114" s="44" t="s">
        <v>304</v>
      </c>
      <c r="B114" s="102" t="s">
        <v>305</v>
      </c>
      <c r="C114" s="45" t="s">
        <v>699</v>
      </c>
      <c r="D114" s="57">
        <v>111</v>
      </c>
      <c r="E114" s="59">
        <v>576</v>
      </c>
      <c r="F114" s="60">
        <v>118.52</v>
      </c>
      <c r="G114" s="60">
        <f t="shared" si="3"/>
        <v>68267.520000000004</v>
      </c>
      <c r="H114" s="59">
        <v>2160</v>
      </c>
      <c r="I114" s="60">
        <v>50.68</v>
      </c>
      <c r="J114" s="60">
        <f t="shared" si="4"/>
        <v>109468.8</v>
      </c>
      <c r="K114" s="61">
        <f t="shared" si="5"/>
        <v>177736.32000000001</v>
      </c>
      <c r="L114" s="104"/>
    </row>
    <row r="115" spans="1:12" x14ac:dyDescent="0.25">
      <c r="A115" s="43" t="s">
        <v>454</v>
      </c>
      <c r="B115" s="102" t="s">
        <v>455</v>
      </c>
      <c r="C115" s="42" t="s">
        <v>829</v>
      </c>
      <c r="D115" s="102">
        <v>112</v>
      </c>
      <c r="E115" s="31">
        <v>98.41</v>
      </c>
      <c r="F115" s="76">
        <v>118.52</v>
      </c>
      <c r="G115" s="24">
        <f t="shared" si="3"/>
        <v>11663.553199999998</v>
      </c>
      <c r="H115" s="31">
        <v>265.75</v>
      </c>
      <c r="I115" s="76">
        <v>50.68</v>
      </c>
      <c r="J115" s="24">
        <f t="shared" si="4"/>
        <v>13468.21</v>
      </c>
      <c r="K115" s="22">
        <f t="shared" si="5"/>
        <v>25131.763199999998</v>
      </c>
    </row>
    <row r="116" spans="1:12" x14ac:dyDescent="0.25">
      <c r="A116" s="44" t="s">
        <v>276</v>
      </c>
      <c r="B116" s="102" t="s">
        <v>277</v>
      </c>
      <c r="C116" s="45" t="s">
        <v>675</v>
      </c>
      <c r="D116" s="102">
        <v>113</v>
      </c>
      <c r="E116" s="31">
        <v>105.06</v>
      </c>
      <c r="F116" s="76">
        <v>118.52</v>
      </c>
      <c r="G116" s="24">
        <f t="shared" si="3"/>
        <v>12451.7112</v>
      </c>
      <c r="H116" s="31">
        <v>280.39999999999998</v>
      </c>
      <c r="I116" s="76">
        <v>50.68</v>
      </c>
      <c r="J116" s="24">
        <f t="shared" si="4"/>
        <v>14210.671999999999</v>
      </c>
      <c r="K116" s="22">
        <f t="shared" si="5"/>
        <v>26662.383199999997</v>
      </c>
    </row>
    <row r="117" spans="1:12" x14ac:dyDescent="0.25">
      <c r="A117" s="43" t="s">
        <v>190</v>
      </c>
      <c r="B117" s="102" t="s">
        <v>191</v>
      </c>
      <c r="C117" s="42" t="s">
        <v>597</v>
      </c>
      <c r="D117" s="102">
        <v>114</v>
      </c>
      <c r="E117" s="31">
        <v>321.24</v>
      </c>
      <c r="F117" s="76">
        <v>118.52</v>
      </c>
      <c r="G117" s="24">
        <f t="shared" si="3"/>
        <v>38073.364800000003</v>
      </c>
      <c r="H117" s="31">
        <v>943.94</v>
      </c>
      <c r="I117" s="76">
        <v>50.68</v>
      </c>
      <c r="J117" s="24">
        <f t="shared" si="4"/>
        <v>47838.879200000003</v>
      </c>
      <c r="K117" s="22">
        <f t="shared" si="5"/>
        <v>85912.244000000006</v>
      </c>
    </row>
    <row r="118" spans="1:12" x14ac:dyDescent="0.25">
      <c r="A118" s="43" t="s">
        <v>222</v>
      </c>
      <c r="B118" s="102" t="s">
        <v>223</v>
      </c>
      <c r="C118" s="42" t="s">
        <v>629</v>
      </c>
      <c r="D118" s="102">
        <v>115</v>
      </c>
      <c r="E118" s="31">
        <v>176</v>
      </c>
      <c r="F118" s="76">
        <v>118.52</v>
      </c>
      <c r="G118" s="24">
        <f t="shared" si="3"/>
        <v>20859.52</v>
      </c>
      <c r="H118" s="31">
        <v>3168</v>
      </c>
      <c r="I118" s="76">
        <v>50.68</v>
      </c>
      <c r="J118" s="24">
        <f t="shared" si="4"/>
        <v>160554.23999999999</v>
      </c>
      <c r="K118" s="22">
        <f t="shared" si="5"/>
        <v>181413.75999999998</v>
      </c>
    </row>
    <row r="119" spans="1:12" x14ac:dyDescent="0.25">
      <c r="A119" s="43" t="s">
        <v>224</v>
      </c>
      <c r="B119" s="102" t="s">
        <v>223</v>
      </c>
      <c r="C119" s="42" t="s">
        <v>571</v>
      </c>
      <c r="D119" s="102">
        <v>116</v>
      </c>
      <c r="E119" s="31">
        <v>134.25</v>
      </c>
      <c r="F119" s="76">
        <v>118.52</v>
      </c>
      <c r="G119" s="24">
        <f t="shared" si="3"/>
        <v>15911.31</v>
      </c>
      <c r="H119" s="31">
        <v>996.56</v>
      </c>
      <c r="I119" s="76">
        <v>50.68</v>
      </c>
      <c r="J119" s="24">
        <f t="shared" si="4"/>
        <v>50505.660799999998</v>
      </c>
      <c r="K119" s="22">
        <f t="shared" si="5"/>
        <v>66416.970799999996</v>
      </c>
    </row>
    <row r="120" spans="1:12" x14ac:dyDescent="0.25">
      <c r="A120" s="43" t="s">
        <v>225</v>
      </c>
      <c r="B120" s="102" t="s">
        <v>223</v>
      </c>
      <c r="C120" s="42" t="s">
        <v>630</v>
      </c>
      <c r="D120" s="102">
        <v>117</v>
      </c>
      <c r="E120" s="31">
        <v>69.44</v>
      </c>
      <c r="F120" s="76">
        <v>118.52</v>
      </c>
      <c r="G120" s="24">
        <f t="shared" si="3"/>
        <v>8230.0288</v>
      </c>
      <c r="H120" s="31">
        <v>332.35</v>
      </c>
      <c r="I120" s="76">
        <v>50.68</v>
      </c>
      <c r="J120" s="24">
        <f t="shared" si="4"/>
        <v>16843.498</v>
      </c>
      <c r="K120" s="22">
        <f t="shared" si="5"/>
        <v>25073.5268</v>
      </c>
    </row>
    <row r="121" spans="1:12" x14ac:dyDescent="0.25">
      <c r="A121" s="43" t="s">
        <v>226</v>
      </c>
      <c r="B121" s="102" t="s">
        <v>223</v>
      </c>
      <c r="C121" s="42" t="s">
        <v>631</v>
      </c>
      <c r="D121" s="102">
        <v>118</v>
      </c>
      <c r="E121" s="31">
        <v>102.97</v>
      </c>
      <c r="F121" s="76">
        <v>118.52</v>
      </c>
      <c r="G121" s="24">
        <f t="shared" si="3"/>
        <v>12204.0044</v>
      </c>
      <c r="H121" s="31">
        <v>245.31</v>
      </c>
      <c r="I121" s="76">
        <v>50.68</v>
      </c>
      <c r="J121" s="24">
        <f t="shared" si="4"/>
        <v>12432.310799999999</v>
      </c>
      <c r="K121" s="22">
        <f t="shared" si="5"/>
        <v>24636.315199999997</v>
      </c>
    </row>
    <row r="122" spans="1:12" x14ac:dyDescent="0.25">
      <c r="A122" s="43" t="s">
        <v>227</v>
      </c>
      <c r="B122" s="102" t="s">
        <v>223</v>
      </c>
      <c r="C122" s="42" t="s">
        <v>632</v>
      </c>
      <c r="D122" s="102">
        <v>119</v>
      </c>
      <c r="E122" s="31">
        <v>4875</v>
      </c>
      <c r="F122" s="76">
        <v>118.52</v>
      </c>
      <c r="G122" s="24">
        <f t="shared" si="3"/>
        <v>577785</v>
      </c>
      <c r="H122" s="31">
        <v>20643</v>
      </c>
      <c r="I122" s="76">
        <v>50.68</v>
      </c>
      <c r="J122" s="24">
        <f t="shared" si="4"/>
        <v>1046187.24</v>
      </c>
      <c r="K122" s="22">
        <f t="shared" si="5"/>
        <v>1623972.24</v>
      </c>
    </row>
    <row r="123" spans="1:12" x14ac:dyDescent="0.25">
      <c r="A123" s="43" t="s">
        <v>228</v>
      </c>
      <c r="B123" s="102" t="s">
        <v>223</v>
      </c>
      <c r="C123" s="42" t="s">
        <v>633</v>
      </c>
      <c r="D123" s="102">
        <v>120</v>
      </c>
      <c r="E123" s="31">
        <v>864</v>
      </c>
      <c r="F123" s="76">
        <v>118.52</v>
      </c>
      <c r="G123" s="24">
        <f t="shared" si="3"/>
        <v>102401.28</v>
      </c>
      <c r="H123" s="31">
        <v>1440</v>
      </c>
      <c r="I123" s="76">
        <v>50.68</v>
      </c>
      <c r="J123" s="24">
        <f t="shared" si="4"/>
        <v>72979.199999999997</v>
      </c>
      <c r="K123" s="22">
        <f t="shared" si="5"/>
        <v>175380.47999999998</v>
      </c>
    </row>
    <row r="124" spans="1:12" x14ac:dyDescent="0.25">
      <c r="A124" s="43" t="s">
        <v>229</v>
      </c>
      <c r="B124" s="102" t="s">
        <v>223</v>
      </c>
      <c r="C124" s="42" t="s">
        <v>634</v>
      </c>
      <c r="D124" s="102">
        <v>121</v>
      </c>
      <c r="E124" s="31">
        <v>6.21</v>
      </c>
      <c r="F124" s="76">
        <v>118.52</v>
      </c>
      <c r="G124" s="24">
        <f t="shared" si="3"/>
        <v>736.00919999999996</v>
      </c>
      <c r="H124" s="31">
        <v>27.96</v>
      </c>
      <c r="I124" s="76">
        <v>50.68</v>
      </c>
      <c r="J124" s="24">
        <f t="shared" si="4"/>
        <v>1417.0128</v>
      </c>
      <c r="K124" s="22">
        <f t="shared" si="5"/>
        <v>2153.0219999999999</v>
      </c>
    </row>
    <row r="125" spans="1:12" x14ac:dyDescent="0.25">
      <c r="A125" s="43" t="s">
        <v>230</v>
      </c>
      <c r="B125" s="102" t="s">
        <v>223</v>
      </c>
      <c r="C125" s="42" t="s">
        <v>635</v>
      </c>
      <c r="D125" s="102">
        <v>122</v>
      </c>
      <c r="E125" s="31">
        <v>16.04</v>
      </c>
      <c r="F125" s="76">
        <v>118.52</v>
      </c>
      <c r="G125" s="24">
        <f t="shared" si="3"/>
        <v>1901.0607999999997</v>
      </c>
      <c r="H125" s="31">
        <v>24.26</v>
      </c>
      <c r="I125" s="76">
        <v>50.68</v>
      </c>
      <c r="J125" s="24">
        <f t="shared" si="4"/>
        <v>1229.4968000000001</v>
      </c>
      <c r="K125" s="22">
        <f t="shared" si="5"/>
        <v>3130.5576000000001</v>
      </c>
    </row>
    <row r="126" spans="1:12" ht="30" x14ac:dyDescent="0.25">
      <c r="A126" s="43" t="s">
        <v>231</v>
      </c>
      <c r="B126" s="102" t="s">
        <v>223</v>
      </c>
      <c r="C126" s="42" t="s">
        <v>636</v>
      </c>
      <c r="D126" s="102">
        <v>123</v>
      </c>
      <c r="E126" s="31">
        <v>2.92</v>
      </c>
      <c r="F126" s="76">
        <v>118.52</v>
      </c>
      <c r="G126" s="24">
        <f t="shared" si="3"/>
        <v>346.07839999999999</v>
      </c>
      <c r="H126" s="31">
        <v>55.19</v>
      </c>
      <c r="I126" s="76">
        <v>50.68</v>
      </c>
      <c r="J126" s="24">
        <f t="shared" si="4"/>
        <v>2797.0291999999999</v>
      </c>
      <c r="K126" s="22">
        <f t="shared" si="5"/>
        <v>3143.1075999999998</v>
      </c>
      <c r="L126" s="40" t="s">
        <v>869</v>
      </c>
    </row>
    <row r="127" spans="1:12" x14ac:dyDescent="0.25">
      <c r="A127" s="43" t="s">
        <v>232</v>
      </c>
      <c r="B127" s="102" t="s">
        <v>223</v>
      </c>
      <c r="C127" s="42" t="s">
        <v>637</v>
      </c>
      <c r="D127" s="102">
        <v>124</v>
      </c>
      <c r="E127" s="31">
        <v>9.17</v>
      </c>
      <c r="F127" s="76">
        <v>118.52</v>
      </c>
      <c r="G127" s="24">
        <f t="shared" si="3"/>
        <v>1086.8283999999999</v>
      </c>
      <c r="H127" s="31">
        <v>36.28</v>
      </c>
      <c r="I127" s="76">
        <v>50.68</v>
      </c>
      <c r="J127" s="24">
        <f t="shared" si="4"/>
        <v>1838.6704</v>
      </c>
      <c r="K127" s="22">
        <f t="shared" si="5"/>
        <v>2925.4987999999998</v>
      </c>
    </row>
    <row r="128" spans="1:12" x14ac:dyDescent="0.25">
      <c r="A128" s="43" t="s">
        <v>233</v>
      </c>
      <c r="B128" s="102" t="s">
        <v>223</v>
      </c>
      <c r="C128" s="42" t="s">
        <v>638</v>
      </c>
      <c r="D128" s="102">
        <v>125</v>
      </c>
      <c r="E128" s="31">
        <v>70.760000000000005</v>
      </c>
      <c r="F128" s="76">
        <v>118.52</v>
      </c>
      <c r="G128" s="24">
        <f t="shared" si="3"/>
        <v>8386.4752000000008</v>
      </c>
      <c r="H128" s="31">
        <v>141.52000000000001</v>
      </c>
      <c r="I128" s="76">
        <v>50.68</v>
      </c>
      <c r="J128" s="24">
        <f t="shared" si="4"/>
        <v>7172.2336000000005</v>
      </c>
      <c r="K128" s="22">
        <f t="shared" si="5"/>
        <v>15558.7088</v>
      </c>
    </row>
    <row r="129" spans="1:11" x14ac:dyDescent="0.25">
      <c r="A129" s="43" t="s">
        <v>234</v>
      </c>
      <c r="B129" s="102" t="s">
        <v>223</v>
      </c>
      <c r="C129" s="42" t="s">
        <v>639</v>
      </c>
      <c r="D129" s="102">
        <v>126</v>
      </c>
      <c r="E129" s="31">
        <v>111.7</v>
      </c>
      <c r="F129" s="76">
        <v>118.52</v>
      </c>
      <c r="G129" s="24">
        <f t="shared" si="3"/>
        <v>13238.683999999999</v>
      </c>
      <c r="H129" s="31">
        <v>223.4</v>
      </c>
      <c r="I129" s="76">
        <v>50.68</v>
      </c>
      <c r="J129" s="24">
        <f t="shared" si="4"/>
        <v>11321.912</v>
      </c>
      <c r="K129" s="22">
        <f t="shared" si="5"/>
        <v>24560.595999999998</v>
      </c>
    </row>
    <row r="130" spans="1:11" x14ac:dyDescent="0.25">
      <c r="A130" s="43" t="s">
        <v>235</v>
      </c>
      <c r="B130" s="102" t="s">
        <v>223</v>
      </c>
      <c r="C130" s="42" t="s">
        <v>640</v>
      </c>
      <c r="D130" s="102">
        <v>127</v>
      </c>
      <c r="E130" s="31">
        <v>9.75</v>
      </c>
      <c r="F130" s="76">
        <v>118.52</v>
      </c>
      <c r="G130" s="24">
        <f t="shared" si="3"/>
        <v>1155.57</v>
      </c>
      <c r="H130" s="31">
        <v>9.0299999999999994</v>
      </c>
      <c r="I130" s="76">
        <v>50.68</v>
      </c>
      <c r="J130" s="24">
        <f t="shared" si="4"/>
        <v>457.64039999999994</v>
      </c>
      <c r="K130" s="22">
        <f t="shared" si="5"/>
        <v>1613.2103999999999</v>
      </c>
    </row>
    <row r="131" spans="1:11" x14ac:dyDescent="0.25">
      <c r="A131" s="44" t="s">
        <v>236</v>
      </c>
      <c r="B131" s="102" t="s">
        <v>223</v>
      </c>
      <c r="C131" s="45" t="s">
        <v>618</v>
      </c>
      <c r="D131" s="102">
        <v>128</v>
      </c>
      <c r="E131" s="31">
        <v>13.78</v>
      </c>
      <c r="F131" s="76">
        <v>118.52</v>
      </c>
      <c r="G131" s="24">
        <f t="shared" ref="G131:G194" si="6">SUM(E131*F131)</f>
        <v>1633.2055999999998</v>
      </c>
      <c r="H131" s="31">
        <v>31</v>
      </c>
      <c r="I131" s="76">
        <v>50.68</v>
      </c>
      <c r="J131" s="24">
        <f t="shared" ref="J131:J194" si="7">SUM(H131*I131)</f>
        <v>1571.08</v>
      </c>
      <c r="K131" s="22">
        <f t="shared" ref="K131:K194" si="8">SUM(J131+G131)</f>
        <v>3204.2855999999997</v>
      </c>
    </row>
    <row r="132" spans="1:11" x14ac:dyDescent="0.25">
      <c r="A132" s="44" t="s">
        <v>237</v>
      </c>
      <c r="B132" s="102" t="s">
        <v>223</v>
      </c>
      <c r="C132" s="45" t="s">
        <v>641</v>
      </c>
      <c r="D132" s="102">
        <v>129</v>
      </c>
      <c r="E132" s="31">
        <v>34.299999999999997</v>
      </c>
      <c r="F132" s="76">
        <v>118.52</v>
      </c>
      <c r="G132" s="24">
        <f t="shared" si="6"/>
        <v>4065.2359999999994</v>
      </c>
      <c r="H132" s="31">
        <v>73.34</v>
      </c>
      <c r="I132" s="76">
        <v>50.68</v>
      </c>
      <c r="J132" s="24">
        <f t="shared" si="7"/>
        <v>3716.8712</v>
      </c>
      <c r="K132" s="22">
        <f t="shared" si="8"/>
        <v>7782.1071999999995</v>
      </c>
    </row>
    <row r="133" spans="1:11" x14ac:dyDescent="0.25">
      <c r="A133" s="43" t="s">
        <v>238</v>
      </c>
      <c r="B133" s="102" t="s">
        <v>223</v>
      </c>
      <c r="C133" s="42" t="s">
        <v>642</v>
      </c>
      <c r="D133" s="102">
        <v>130</v>
      </c>
      <c r="E133" s="31">
        <v>13.37</v>
      </c>
      <c r="F133" s="76">
        <v>118.52</v>
      </c>
      <c r="G133" s="24">
        <f t="shared" si="6"/>
        <v>1584.6123999999998</v>
      </c>
      <c r="H133" s="31">
        <v>11.65</v>
      </c>
      <c r="I133" s="76">
        <v>50.68</v>
      </c>
      <c r="J133" s="24">
        <f t="shared" si="7"/>
        <v>590.42200000000003</v>
      </c>
      <c r="K133" s="22">
        <f t="shared" si="8"/>
        <v>2175.0343999999996</v>
      </c>
    </row>
    <row r="134" spans="1:11" x14ac:dyDescent="0.25">
      <c r="A134" s="44" t="s">
        <v>239</v>
      </c>
      <c r="B134" s="102" t="s">
        <v>223</v>
      </c>
      <c r="C134" s="45" t="s">
        <v>643</v>
      </c>
      <c r="D134" s="102">
        <v>131</v>
      </c>
      <c r="E134" s="31">
        <v>20.22</v>
      </c>
      <c r="F134" s="76">
        <v>118.52</v>
      </c>
      <c r="G134" s="24">
        <f t="shared" si="6"/>
        <v>2396.4743999999996</v>
      </c>
      <c r="H134" s="31">
        <v>36.39</v>
      </c>
      <c r="I134" s="76">
        <v>50.68</v>
      </c>
      <c r="J134" s="24">
        <f t="shared" si="7"/>
        <v>1844.2452000000001</v>
      </c>
      <c r="K134" s="22">
        <f t="shared" si="8"/>
        <v>4240.7195999999994</v>
      </c>
    </row>
    <row r="135" spans="1:11" x14ac:dyDescent="0.25">
      <c r="A135" s="56" t="s">
        <v>240</v>
      </c>
      <c r="B135" s="57" t="s">
        <v>223</v>
      </c>
      <c r="C135" s="58" t="s">
        <v>83</v>
      </c>
      <c r="D135" s="102">
        <v>132</v>
      </c>
      <c r="E135" s="31">
        <v>20.22</v>
      </c>
      <c r="F135" s="76">
        <v>118.52</v>
      </c>
      <c r="G135" s="24">
        <f t="shared" si="6"/>
        <v>2396.4743999999996</v>
      </c>
      <c r="H135" s="31">
        <v>36.39</v>
      </c>
      <c r="I135" s="76">
        <v>50.68</v>
      </c>
      <c r="J135" s="24">
        <f t="shared" si="7"/>
        <v>1844.2452000000001</v>
      </c>
      <c r="K135" s="22">
        <f t="shared" si="8"/>
        <v>4240.7195999999994</v>
      </c>
    </row>
    <row r="136" spans="1:11" x14ac:dyDescent="0.25">
      <c r="A136" s="44" t="s">
        <v>241</v>
      </c>
      <c r="B136" s="102" t="s">
        <v>223</v>
      </c>
      <c r="C136" s="45" t="s">
        <v>644</v>
      </c>
      <c r="D136" s="102">
        <v>133</v>
      </c>
      <c r="E136" s="31">
        <v>14.98</v>
      </c>
      <c r="F136" s="76">
        <v>118.52</v>
      </c>
      <c r="G136" s="24">
        <f t="shared" si="6"/>
        <v>1775.4295999999999</v>
      </c>
      <c r="H136" s="31">
        <v>29.95</v>
      </c>
      <c r="I136" s="76">
        <v>50.68</v>
      </c>
      <c r="J136" s="24">
        <f t="shared" si="7"/>
        <v>1517.866</v>
      </c>
      <c r="K136" s="22">
        <f t="shared" si="8"/>
        <v>3293.2955999999999</v>
      </c>
    </row>
    <row r="137" spans="1:11" x14ac:dyDescent="0.25">
      <c r="A137" s="44" t="s">
        <v>242</v>
      </c>
      <c r="B137" s="102" t="s">
        <v>223</v>
      </c>
      <c r="C137" s="45" t="s">
        <v>645</v>
      </c>
      <c r="D137" s="102">
        <v>134</v>
      </c>
      <c r="E137" s="31">
        <v>10.06</v>
      </c>
      <c r="F137" s="76">
        <v>118.52</v>
      </c>
      <c r="G137" s="24">
        <f t="shared" si="6"/>
        <v>1192.3112000000001</v>
      </c>
      <c r="H137" s="31">
        <v>14.15</v>
      </c>
      <c r="I137" s="76">
        <v>50.68</v>
      </c>
      <c r="J137" s="24">
        <f t="shared" si="7"/>
        <v>717.12199999999996</v>
      </c>
      <c r="K137" s="22">
        <f t="shared" si="8"/>
        <v>1909.4331999999999</v>
      </c>
    </row>
    <row r="138" spans="1:11" x14ac:dyDescent="0.25">
      <c r="A138" s="44" t="s">
        <v>243</v>
      </c>
      <c r="B138" s="102" t="s">
        <v>223</v>
      </c>
      <c r="C138" s="45" t="s">
        <v>646</v>
      </c>
      <c r="D138" s="102">
        <v>135</v>
      </c>
      <c r="E138" s="31">
        <v>5.09</v>
      </c>
      <c r="F138" s="76">
        <v>118.52</v>
      </c>
      <c r="G138" s="24">
        <f t="shared" si="6"/>
        <v>603.26679999999999</v>
      </c>
      <c r="H138" s="31">
        <v>21.26</v>
      </c>
      <c r="I138" s="76">
        <v>50.68</v>
      </c>
      <c r="J138" s="24">
        <f t="shared" si="7"/>
        <v>1077.4568000000002</v>
      </c>
      <c r="K138" s="22">
        <f t="shared" si="8"/>
        <v>1680.7236000000003</v>
      </c>
    </row>
    <row r="139" spans="1:11" x14ac:dyDescent="0.25">
      <c r="A139" s="44" t="s">
        <v>244</v>
      </c>
      <c r="B139" s="102" t="s">
        <v>223</v>
      </c>
      <c r="C139" s="45" t="s">
        <v>647</v>
      </c>
      <c r="D139" s="102">
        <v>136</v>
      </c>
      <c r="E139" s="31">
        <v>4.07</v>
      </c>
      <c r="F139" s="76">
        <v>118.52</v>
      </c>
      <c r="G139" s="24">
        <f t="shared" si="6"/>
        <v>482.37639999999999</v>
      </c>
      <c r="H139" s="31">
        <v>9.57</v>
      </c>
      <c r="I139" s="76">
        <v>50.68</v>
      </c>
      <c r="J139" s="24">
        <f t="shared" si="7"/>
        <v>485.00760000000002</v>
      </c>
      <c r="K139" s="22">
        <f t="shared" si="8"/>
        <v>967.38400000000001</v>
      </c>
    </row>
    <row r="140" spans="1:11" x14ac:dyDescent="0.25">
      <c r="A140" s="44" t="s">
        <v>245</v>
      </c>
      <c r="B140" s="102" t="s">
        <v>223</v>
      </c>
      <c r="C140" s="45" t="s">
        <v>648</v>
      </c>
      <c r="D140" s="102">
        <v>137</v>
      </c>
      <c r="E140" s="31">
        <v>5.0199999999999996</v>
      </c>
      <c r="F140" s="76">
        <v>118.52</v>
      </c>
      <c r="G140" s="24">
        <f t="shared" si="6"/>
        <v>594.97039999999993</v>
      </c>
      <c r="H140" s="31">
        <v>429.29</v>
      </c>
      <c r="I140" s="76">
        <v>50.68</v>
      </c>
      <c r="J140" s="24">
        <f t="shared" si="7"/>
        <v>21756.4172</v>
      </c>
      <c r="K140" s="22">
        <f t="shared" si="8"/>
        <v>22351.387599999998</v>
      </c>
    </row>
    <row r="141" spans="1:11" x14ac:dyDescent="0.25">
      <c r="A141" s="44" t="s">
        <v>246</v>
      </c>
      <c r="B141" s="102" t="s">
        <v>223</v>
      </c>
      <c r="C141" s="45" t="s">
        <v>649</v>
      </c>
      <c r="D141" s="102">
        <v>138</v>
      </c>
      <c r="E141" s="31">
        <v>6.59</v>
      </c>
      <c r="F141" s="76">
        <v>118.52</v>
      </c>
      <c r="G141" s="24">
        <f t="shared" si="6"/>
        <v>781.04679999999996</v>
      </c>
      <c r="H141" s="31">
        <v>16.61</v>
      </c>
      <c r="I141" s="76">
        <v>50.68</v>
      </c>
      <c r="J141" s="24">
        <f t="shared" si="7"/>
        <v>841.79480000000001</v>
      </c>
      <c r="K141" s="22">
        <f t="shared" si="8"/>
        <v>1622.8416</v>
      </c>
    </row>
    <row r="142" spans="1:11" x14ac:dyDescent="0.25">
      <c r="A142" s="44" t="s">
        <v>247</v>
      </c>
      <c r="B142" s="102" t="s">
        <v>223</v>
      </c>
      <c r="C142" s="45" t="s">
        <v>650</v>
      </c>
      <c r="D142" s="102">
        <v>139</v>
      </c>
      <c r="E142" s="31">
        <v>8.15</v>
      </c>
      <c r="F142" s="76">
        <v>118.52</v>
      </c>
      <c r="G142" s="24">
        <f t="shared" si="6"/>
        <v>965.93799999999999</v>
      </c>
      <c r="H142" s="31">
        <v>19.09</v>
      </c>
      <c r="I142" s="76">
        <v>50.68</v>
      </c>
      <c r="J142" s="24">
        <f t="shared" si="7"/>
        <v>967.48119999999994</v>
      </c>
      <c r="K142" s="22">
        <f t="shared" si="8"/>
        <v>1933.4191999999998</v>
      </c>
    </row>
    <row r="143" spans="1:11" x14ac:dyDescent="0.25">
      <c r="A143" s="44" t="s">
        <v>248</v>
      </c>
      <c r="B143" s="102" t="s">
        <v>223</v>
      </c>
      <c r="C143" s="45" t="s">
        <v>651</v>
      </c>
      <c r="D143" s="102">
        <v>140</v>
      </c>
      <c r="E143" s="31">
        <v>6.49</v>
      </c>
      <c r="F143" s="76">
        <v>118.52</v>
      </c>
      <c r="G143" s="24">
        <f t="shared" si="6"/>
        <v>769.19479999999999</v>
      </c>
      <c r="H143" s="31">
        <v>48.88</v>
      </c>
      <c r="I143" s="76">
        <v>50.68</v>
      </c>
      <c r="J143" s="24">
        <f t="shared" si="7"/>
        <v>2477.2384000000002</v>
      </c>
      <c r="K143" s="22">
        <f t="shared" si="8"/>
        <v>3246.4332000000004</v>
      </c>
    </row>
    <row r="144" spans="1:11" x14ac:dyDescent="0.25">
      <c r="A144" s="44" t="s">
        <v>249</v>
      </c>
      <c r="B144" s="102" t="s">
        <v>223</v>
      </c>
      <c r="C144" s="45" t="s">
        <v>652</v>
      </c>
      <c r="D144" s="102">
        <v>141</v>
      </c>
      <c r="E144" s="31">
        <v>16.079999999999998</v>
      </c>
      <c r="F144" s="76">
        <v>118.52</v>
      </c>
      <c r="G144" s="24">
        <f t="shared" si="6"/>
        <v>1905.8015999999998</v>
      </c>
      <c r="H144" s="31">
        <v>172.01</v>
      </c>
      <c r="I144" s="76">
        <v>50.68</v>
      </c>
      <c r="J144" s="24">
        <f t="shared" si="7"/>
        <v>8717.4668000000001</v>
      </c>
      <c r="K144" s="22">
        <f t="shared" si="8"/>
        <v>10623.268400000001</v>
      </c>
    </row>
    <row r="145" spans="1:12" x14ac:dyDescent="0.25">
      <c r="A145" s="56" t="s">
        <v>250</v>
      </c>
      <c r="B145" s="57" t="s">
        <v>223</v>
      </c>
      <c r="C145" s="58" t="s">
        <v>64</v>
      </c>
      <c r="D145" s="102">
        <v>142</v>
      </c>
      <c r="E145" s="31">
        <v>21.57</v>
      </c>
      <c r="F145" s="76">
        <v>118.52</v>
      </c>
      <c r="G145" s="24">
        <f t="shared" si="6"/>
        <v>2556.4764</v>
      </c>
      <c r="H145" s="31">
        <v>48.52</v>
      </c>
      <c r="I145" s="76">
        <v>50.68</v>
      </c>
      <c r="J145" s="24">
        <f t="shared" si="7"/>
        <v>2458.9936000000002</v>
      </c>
      <c r="K145" s="22">
        <f t="shared" si="8"/>
        <v>5015.47</v>
      </c>
    </row>
    <row r="146" spans="1:12" s="62" customFormat="1" x14ac:dyDescent="0.25">
      <c r="A146" s="44" t="s">
        <v>251</v>
      </c>
      <c r="B146" s="102" t="s">
        <v>223</v>
      </c>
      <c r="C146" s="45" t="s">
        <v>653</v>
      </c>
      <c r="D146" s="57">
        <v>143</v>
      </c>
      <c r="E146" s="59">
        <v>144</v>
      </c>
      <c r="F146" s="60">
        <v>118.52</v>
      </c>
      <c r="G146" s="60">
        <f t="shared" si="6"/>
        <v>17066.88</v>
      </c>
      <c r="H146" s="59">
        <v>432</v>
      </c>
      <c r="I146" s="60">
        <v>50.68</v>
      </c>
      <c r="J146" s="60">
        <f t="shared" si="7"/>
        <v>21893.759999999998</v>
      </c>
      <c r="K146" s="61">
        <f t="shared" si="8"/>
        <v>38960.639999999999</v>
      </c>
      <c r="L146" s="104"/>
    </row>
    <row r="147" spans="1:12" x14ac:dyDescent="0.25">
      <c r="A147" s="44" t="s">
        <v>252</v>
      </c>
      <c r="B147" s="102" t="s">
        <v>223</v>
      </c>
      <c r="C147" s="45" t="s">
        <v>654</v>
      </c>
      <c r="D147" s="102">
        <v>144</v>
      </c>
      <c r="E147" s="31">
        <v>10.44</v>
      </c>
      <c r="F147" s="76">
        <v>118.52</v>
      </c>
      <c r="G147" s="24">
        <f t="shared" si="6"/>
        <v>1237.3488</v>
      </c>
      <c r="H147" s="31">
        <v>31.45</v>
      </c>
      <c r="I147" s="76">
        <v>50.68</v>
      </c>
      <c r="J147" s="24">
        <f t="shared" si="7"/>
        <v>1593.886</v>
      </c>
      <c r="K147" s="22">
        <f t="shared" si="8"/>
        <v>2831.2348000000002</v>
      </c>
    </row>
    <row r="148" spans="1:12" x14ac:dyDescent="0.25">
      <c r="A148" s="44" t="s">
        <v>253</v>
      </c>
      <c r="B148" s="102" t="s">
        <v>223</v>
      </c>
      <c r="C148" s="45" t="s">
        <v>655</v>
      </c>
      <c r="D148" s="102">
        <v>145</v>
      </c>
      <c r="E148" s="31">
        <v>26.96</v>
      </c>
      <c r="F148" s="76">
        <v>118.52</v>
      </c>
      <c r="G148" s="24">
        <f t="shared" si="6"/>
        <v>3195.2991999999999</v>
      </c>
      <c r="H148" s="31">
        <v>60.65</v>
      </c>
      <c r="I148" s="76">
        <v>50.68</v>
      </c>
      <c r="J148" s="24">
        <f t="shared" si="7"/>
        <v>3073.7419999999997</v>
      </c>
      <c r="K148" s="22">
        <f t="shared" si="8"/>
        <v>6269.0411999999997</v>
      </c>
    </row>
    <row r="149" spans="1:12" x14ac:dyDescent="0.25">
      <c r="A149" s="44" t="s">
        <v>254</v>
      </c>
      <c r="B149" s="102" t="s">
        <v>223</v>
      </c>
      <c r="C149" s="45" t="s">
        <v>656</v>
      </c>
      <c r="D149" s="102">
        <v>146</v>
      </c>
      <c r="E149" s="31">
        <v>9.5500000000000007</v>
      </c>
      <c r="F149" s="76">
        <v>118.52</v>
      </c>
      <c r="G149" s="24">
        <f t="shared" si="6"/>
        <v>1131.866</v>
      </c>
      <c r="H149" s="31">
        <v>19.48</v>
      </c>
      <c r="I149" s="76">
        <v>50.68</v>
      </c>
      <c r="J149" s="24">
        <f t="shared" si="7"/>
        <v>987.24639999999999</v>
      </c>
      <c r="K149" s="22">
        <f t="shared" si="8"/>
        <v>2119.1124</v>
      </c>
    </row>
    <row r="150" spans="1:12" s="62" customFormat="1" x14ac:dyDescent="0.25">
      <c r="A150" s="44" t="s">
        <v>255</v>
      </c>
      <c r="B150" s="102" t="s">
        <v>223</v>
      </c>
      <c r="C150" s="45" t="s">
        <v>657</v>
      </c>
      <c r="D150" s="57">
        <v>147</v>
      </c>
      <c r="E150" s="59">
        <v>144</v>
      </c>
      <c r="F150" s="60">
        <v>118.52</v>
      </c>
      <c r="G150" s="60">
        <f t="shared" si="6"/>
        <v>17066.88</v>
      </c>
      <c r="H150" s="59">
        <v>720</v>
      </c>
      <c r="I150" s="60">
        <v>50.68</v>
      </c>
      <c r="J150" s="60">
        <f t="shared" si="7"/>
        <v>36489.599999999999</v>
      </c>
      <c r="K150" s="61">
        <f t="shared" si="8"/>
        <v>53556.479999999996</v>
      </c>
      <c r="L150" s="104"/>
    </row>
    <row r="151" spans="1:12" s="62" customFormat="1" x14ac:dyDescent="0.25">
      <c r="A151" s="44" t="s">
        <v>256</v>
      </c>
      <c r="B151" s="102" t="s">
        <v>223</v>
      </c>
      <c r="C151" s="45" t="s">
        <v>658</v>
      </c>
      <c r="D151" s="57">
        <v>148</v>
      </c>
      <c r="E151" s="59">
        <v>339</v>
      </c>
      <c r="F151" s="60">
        <v>118.52</v>
      </c>
      <c r="G151" s="60">
        <f t="shared" si="6"/>
        <v>40178.28</v>
      </c>
      <c r="H151" s="59">
        <v>681</v>
      </c>
      <c r="I151" s="60">
        <v>50.68</v>
      </c>
      <c r="J151" s="60">
        <f t="shared" si="7"/>
        <v>34513.08</v>
      </c>
      <c r="K151" s="61">
        <f t="shared" si="8"/>
        <v>74691.360000000001</v>
      </c>
      <c r="L151" s="104"/>
    </row>
    <row r="152" spans="1:12" x14ac:dyDescent="0.25">
      <c r="A152" s="44" t="s">
        <v>257</v>
      </c>
      <c r="B152" s="102" t="s">
        <v>223</v>
      </c>
      <c r="C152" s="45" t="s">
        <v>659</v>
      </c>
      <c r="D152" s="102">
        <v>149</v>
      </c>
      <c r="E152" s="31">
        <v>19.059999999999999</v>
      </c>
      <c r="F152" s="76">
        <v>118.52</v>
      </c>
      <c r="G152" s="24">
        <f t="shared" si="6"/>
        <v>2258.9911999999999</v>
      </c>
      <c r="H152" s="31">
        <v>39.14</v>
      </c>
      <c r="I152" s="76">
        <v>50.68</v>
      </c>
      <c r="J152" s="24">
        <f t="shared" si="7"/>
        <v>1983.6152</v>
      </c>
      <c r="K152" s="22">
        <f t="shared" si="8"/>
        <v>4242.6063999999997</v>
      </c>
    </row>
    <row r="153" spans="1:12" x14ac:dyDescent="0.25">
      <c r="A153" s="44" t="s">
        <v>258</v>
      </c>
      <c r="B153" s="102" t="s">
        <v>223</v>
      </c>
      <c r="C153" s="45" t="s">
        <v>660</v>
      </c>
      <c r="D153" s="102">
        <v>150</v>
      </c>
      <c r="E153" s="31">
        <v>12.58</v>
      </c>
      <c r="F153" s="76">
        <v>118.52</v>
      </c>
      <c r="G153" s="24">
        <f t="shared" si="6"/>
        <v>1490.9816000000001</v>
      </c>
      <c r="H153" s="31">
        <v>28.3</v>
      </c>
      <c r="I153" s="76">
        <v>50.68</v>
      </c>
      <c r="J153" s="24">
        <f t="shared" si="7"/>
        <v>1434.2439999999999</v>
      </c>
      <c r="K153" s="22">
        <f t="shared" si="8"/>
        <v>2925.2255999999998</v>
      </c>
    </row>
    <row r="154" spans="1:12" x14ac:dyDescent="0.25">
      <c r="A154" s="44" t="s">
        <v>259</v>
      </c>
      <c r="B154" s="102" t="s">
        <v>223</v>
      </c>
      <c r="C154" s="45" t="s">
        <v>78</v>
      </c>
      <c r="D154" s="102">
        <v>151</v>
      </c>
      <c r="E154" s="31">
        <v>19.940000000000001</v>
      </c>
      <c r="F154" s="76">
        <v>118.52</v>
      </c>
      <c r="G154" s="24">
        <f t="shared" si="6"/>
        <v>2363.2888000000003</v>
      </c>
      <c r="H154" s="31">
        <v>54.92</v>
      </c>
      <c r="I154" s="76">
        <v>50.68</v>
      </c>
      <c r="J154" s="24">
        <f t="shared" si="7"/>
        <v>2783.3456000000001</v>
      </c>
      <c r="K154" s="22">
        <f t="shared" si="8"/>
        <v>5146.6344000000008</v>
      </c>
    </row>
    <row r="155" spans="1:12" x14ac:dyDescent="0.25">
      <c r="A155" s="44" t="s">
        <v>260</v>
      </c>
      <c r="B155" s="102" t="s">
        <v>223</v>
      </c>
      <c r="C155" s="45" t="s">
        <v>549</v>
      </c>
      <c r="D155" s="102">
        <v>152</v>
      </c>
      <c r="E155" s="31">
        <v>9.43</v>
      </c>
      <c r="F155" s="76">
        <v>118.52</v>
      </c>
      <c r="G155" s="24">
        <f t="shared" si="6"/>
        <v>1117.6435999999999</v>
      </c>
      <c r="H155" s="31">
        <v>21.23</v>
      </c>
      <c r="I155" s="76">
        <v>50.68</v>
      </c>
      <c r="J155" s="24">
        <f t="shared" si="7"/>
        <v>1075.9364</v>
      </c>
      <c r="K155" s="22">
        <f t="shared" si="8"/>
        <v>2193.58</v>
      </c>
    </row>
    <row r="156" spans="1:12" x14ac:dyDescent="0.25">
      <c r="A156" s="44" t="s">
        <v>261</v>
      </c>
      <c r="B156" s="102" t="s">
        <v>223</v>
      </c>
      <c r="C156" s="45" t="s">
        <v>661</v>
      </c>
      <c r="D156" s="102">
        <v>153</v>
      </c>
      <c r="E156" s="31">
        <v>10.86</v>
      </c>
      <c r="F156" s="76">
        <v>118.52</v>
      </c>
      <c r="G156" s="24">
        <f t="shared" si="6"/>
        <v>1287.1271999999999</v>
      </c>
      <c r="H156" s="31">
        <v>18.72</v>
      </c>
      <c r="I156" s="76">
        <v>50.68</v>
      </c>
      <c r="J156" s="24">
        <f t="shared" si="7"/>
        <v>948.72959999999989</v>
      </c>
      <c r="K156" s="22">
        <f t="shared" si="8"/>
        <v>2235.8567999999996</v>
      </c>
    </row>
    <row r="157" spans="1:12" x14ac:dyDescent="0.25">
      <c r="A157" s="44" t="s">
        <v>262</v>
      </c>
      <c r="B157" s="102" t="s">
        <v>223</v>
      </c>
      <c r="C157" s="45" t="s">
        <v>662</v>
      </c>
      <c r="D157" s="102">
        <v>154</v>
      </c>
      <c r="E157" s="31">
        <v>15.97</v>
      </c>
      <c r="F157" s="76">
        <v>118.52</v>
      </c>
      <c r="G157" s="24">
        <f t="shared" si="6"/>
        <v>1892.7644</v>
      </c>
      <c r="H157" s="31">
        <v>46.8</v>
      </c>
      <c r="I157" s="76">
        <v>50.68</v>
      </c>
      <c r="J157" s="24">
        <f t="shared" si="7"/>
        <v>2371.8240000000001</v>
      </c>
      <c r="K157" s="22">
        <f t="shared" si="8"/>
        <v>4264.5884000000005</v>
      </c>
    </row>
    <row r="158" spans="1:12" x14ac:dyDescent="0.25">
      <c r="A158" s="44" t="s">
        <v>263</v>
      </c>
      <c r="B158" s="102" t="s">
        <v>223</v>
      </c>
      <c r="C158" s="45" t="s">
        <v>663</v>
      </c>
      <c r="D158" s="102">
        <v>155</v>
      </c>
      <c r="E158" s="31">
        <v>15.72</v>
      </c>
      <c r="F158" s="76">
        <v>118.52</v>
      </c>
      <c r="G158" s="24">
        <f t="shared" si="6"/>
        <v>1863.1343999999999</v>
      </c>
      <c r="H158" s="31">
        <v>46.8</v>
      </c>
      <c r="I158" s="76">
        <v>50.68</v>
      </c>
      <c r="J158" s="24">
        <f t="shared" si="7"/>
        <v>2371.8240000000001</v>
      </c>
      <c r="K158" s="22">
        <f t="shared" si="8"/>
        <v>4234.9583999999995</v>
      </c>
    </row>
    <row r="159" spans="1:12" x14ac:dyDescent="0.25">
      <c r="A159" s="44" t="s">
        <v>264</v>
      </c>
      <c r="B159" s="102" t="s">
        <v>223</v>
      </c>
      <c r="C159" s="45" t="s">
        <v>664</v>
      </c>
      <c r="D159" s="102">
        <v>156</v>
      </c>
      <c r="E159" s="31">
        <v>17.89</v>
      </c>
      <c r="F159" s="76">
        <v>118.52</v>
      </c>
      <c r="G159" s="24">
        <f t="shared" si="6"/>
        <v>2120.3227999999999</v>
      </c>
      <c r="H159" s="31">
        <v>15.09</v>
      </c>
      <c r="I159" s="76">
        <v>50.68</v>
      </c>
      <c r="J159" s="24">
        <f t="shared" si="7"/>
        <v>764.76120000000003</v>
      </c>
      <c r="K159" s="22">
        <f t="shared" si="8"/>
        <v>2885.0839999999998</v>
      </c>
    </row>
    <row r="160" spans="1:12" x14ac:dyDescent="0.25">
      <c r="A160" s="44" t="s">
        <v>265</v>
      </c>
      <c r="B160" s="102" t="s">
        <v>223</v>
      </c>
      <c r="C160" s="45" t="s">
        <v>665</v>
      </c>
      <c r="D160" s="102">
        <v>157</v>
      </c>
      <c r="E160" s="31">
        <v>5.05</v>
      </c>
      <c r="F160" s="76">
        <v>118.52</v>
      </c>
      <c r="G160" s="24">
        <f t="shared" si="6"/>
        <v>598.52599999999995</v>
      </c>
      <c r="H160" s="31">
        <v>25.27</v>
      </c>
      <c r="I160" s="76">
        <v>50.68</v>
      </c>
      <c r="J160" s="24">
        <f t="shared" si="7"/>
        <v>1280.6836000000001</v>
      </c>
      <c r="K160" s="22">
        <f t="shared" si="8"/>
        <v>1879.2096000000001</v>
      </c>
    </row>
    <row r="161" spans="1:12" x14ac:dyDescent="0.25">
      <c r="A161" s="43" t="s">
        <v>187</v>
      </c>
      <c r="B161" s="102" t="s">
        <v>188</v>
      </c>
      <c r="C161" s="42" t="s">
        <v>39</v>
      </c>
      <c r="D161" s="102">
        <v>158</v>
      </c>
      <c r="E161" s="31">
        <v>15.58</v>
      </c>
      <c r="F161" s="76">
        <v>118.52</v>
      </c>
      <c r="G161" s="24">
        <f t="shared" si="6"/>
        <v>1846.5416</v>
      </c>
      <c r="H161" s="31">
        <v>37.44</v>
      </c>
      <c r="I161" s="76">
        <v>50.68</v>
      </c>
      <c r="J161" s="24">
        <f t="shared" si="7"/>
        <v>1897.4591999999998</v>
      </c>
      <c r="K161" s="22">
        <f t="shared" si="8"/>
        <v>3744.0007999999998</v>
      </c>
    </row>
    <row r="162" spans="1:12" x14ac:dyDescent="0.25">
      <c r="A162" s="43" t="s">
        <v>401</v>
      </c>
      <c r="B162" s="102" t="s">
        <v>402</v>
      </c>
      <c r="C162" s="42" t="s">
        <v>781</v>
      </c>
      <c r="D162" s="102">
        <v>159</v>
      </c>
      <c r="E162" s="31">
        <v>2.4300000000000002</v>
      </c>
      <c r="F162" s="76">
        <v>118.52</v>
      </c>
      <c r="G162" s="24">
        <f t="shared" si="6"/>
        <v>288.00360000000001</v>
      </c>
      <c r="H162" s="31">
        <v>14.6</v>
      </c>
      <c r="I162" s="76">
        <v>50.68</v>
      </c>
      <c r="J162" s="24">
        <f t="shared" si="7"/>
        <v>739.928</v>
      </c>
      <c r="K162" s="22">
        <f t="shared" si="8"/>
        <v>1027.9315999999999</v>
      </c>
    </row>
    <row r="163" spans="1:12" x14ac:dyDescent="0.25">
      <c r="A163" s="43" t="s">
        <v>184</v>
      </c>
      <c r="B163" s="102" t="s">
        <v>185</v>
      </c>
      <c r="C163" s="42" t="s">
        <v>591</v>
      </c>
      <c r="D163" s="102">
        <v>160</v>
      </c>
      <c r="E163" s="31">
        <v>15.63</v>
      </c>
      <c r="F163" s="76">
        <v>118.52</v>
      </c>
      <c r="G163" s="24">
        <f t="shared" si="6"/>
        <v>1852.4675999999999</v>
      </c>
      <c r="H163" s="31">
        <v>46.8</v>
      </c>
      <c r="I163" s="76">
        <v>50.68</v>
      </c>
      <c r="J163" s="24">
        <f t="shared" si="7"/>
        <v>2371.8240000000001</v>
      </c>
      <c r="K163" s="22">
        <f t="shared" si="8"/>
        <v>4224.2916000000005</v>
      </c>
    </row>
    <row r="164" spans="1:12" x14ac:dyDescent="0.25">
      <c r="A164" s="69" t="s">
        <v>183</v>
      </c>
      <c r="B164" s="57" t="s">
        <v>62</v>
      </c>
      <c r="C164" s="70" t="s">
        <v>61</v>
      </c>
      <c r="D164" s="102">
        <v>161</v>
      </c>
      <c r="E164" s="31">
        <v>134.84</v>
      </c>
      <c r="F164" s="76">
        <v>118.52</v>
      </c>
      <c r="G164" s="24">
        <f t="shared" si="6"/>
        <v>15981.236800000001</v>
      </c>
      <c r="H164" s="31">
        <v>456.81</v>
      </c>
      <c r="I164" s="76">
        <v>50.68</v>
      </c>
      <c r="J164" s="24">
        <f t="shared" si="7"/>
        <v>23151.130799999999</v>
      </c>
      <c r="K164" s="22">
        <f t="shared" si="8"/>
        <v>39132.367599999998</v>
      </c>
    </row>
    <row r="165" spans="1:12" x14ac:dyDescent="0.25">
      <c r="A165" s="69" t="s">
        <v>183</v>
      </c>
      <c r="B165" s="57" t="s">
        <v>62</v>
      </c>
      <c r="C165" s="70" t="s">
        <v>63</v>
      </c>
      <c r="D165" s="102">
        <v>162</v>
      </c>
      <c r="E165" s="31">
        <v>15.58</v>
      </c>
      <c r="F165" s="76">
        <v>118.52</v>
      </c>
      <c r="G165" s="24">
        <f t="shared" si="6"/>
        <v>1846.5416</v>
      </c>
      <c r="H165" s="31">
        <v>46.8</v>
      </c>
      <c r="I165" s="76">
        <v>50.68</v>
      </c>
      <c r="J165" s="24">
        <f t="shared" si="7"/>
        <v>2371.8240000000001</v>
      </c>
      <c r="K165" s="22">
        <f t="shared" si="8"/>
        <v>4218.3656000000001</v>
      </c>
    </row>
    <row r="166" spans="1:12" x14ac:dyDescent="0.25">
      <c r="A166" s="43" t="s">
        <v>181</v>
      </c>
      <c r="B166" s="102" t="s">
        <v>182</v>
      </c>
      <c r="C166" s="42" t="s">
        <v>587</v>
      </c>
      <c r="D166" s="102">
        <v>163</v>
      </c>
      <c r="E166" s="31">
        <v>1.1200000000000001</v>
      </c>
      <c r="F166" s="76">
        <v>118.52</v>
      </c>
      <c r="G166" s="24">
        <f t="shared" si="6"/>
        <v>132.7424</v>
      </c>
      <c r="H166" s="31">
        <v>9.5500000000000007</v>
      </c>
      <c r="I166" s="76">
        <v>50.68</v>
      </c>
      <c r="J166" s="24">
        <f t="shared" si="7"/>
        <v>483.99400000000003</v>
      </c>
      <c r="K166" s="22">
        <f t="shared" si="8"/>
        <v>616.7364</v>
      </c>
    </row>
    <row r="167" spans="1:12" x14ac:dyDescent="0.25">
      <c r="A167" s="43" t="s">
        <v>181</v>
      </c>
      <c r="B167" s="102" t="s">
        <v>182</v>
      </c>
      <c r="C167" s="42" t="s">
        <v>588</v>
      </c>
      <c r="D167" s="102">
        <v>164</v>
      </c>
      <c r="E167" s="31">
        <v>2.12</v>
      </c>
      <c r="F167" s="76">
        <v>118.52</v>
      </c>
      <c r="G167" s="24">
        <f t="shared" si="6"/>
        <v>251.26240000000001</v>
      </c>
      <c r="H167" s="31">
        <v>9.4499999999999993</v>
      </c>
      <c r="I167" s="76">
        <v>50.68</v>
      </c>
      <c r="J167" s="24">
        <f t="shared" si="7"/>
        <v>478.92599999999999</v>
      </c>
      <c r="K167" s="22">
        <f t="shared" si="8"/>
        <v>730.1884</v>
      </c>
    </row>
    <row r="168" spans="1:12" x14ac:dyDescent="0.25">
      <c r="A168" s="43" t="s">
        <v>181</v>
      </c>
      <c r="B168" s="102" t="s">
        <v>182</v>
      </c>
      <c r="C168" s="42" t="s">
        <v>589</v>
      </c>
      <c r="D168" s="102">
        <v>165</v>
      </c>
      <c r="E168" s="31">
        <v>5.78</v>
      </c>
      <c r="F168" s="76">
        <v>118.52</v>
      </c>
      <c r="G168" s="24">
        <f t="shared" si="6"/>
        <v>685.04560000000004</v>
      </c>
      <c r="H168" s="31">
        <v>8.4600000000000009</v>
      </c>
      <c r="I168" s="76">
        <v>50.68</v>
      </c>
      <c r="J168" s="24">
        <f t="shared" si="7"/>
        <v>428.75280000000004</v>
      </c>
      <c r="K168" s="22">
        <f t="shared" si="8"/>
        <v>1113.7984000000001</v>
      </c>
    </row>
    <row r="169" spans="1:12" x14ac:dyDescent="0.25">
      <c r="A169" s="43" t="s">
        <v>181</v>
      </c>
      <c r="B169" s="102" t="s">
        <v>182</v>
      </c>
      <c r="C169" s="42" t="s">
        <v>590</v>
      </c>
      <c r="D169" s="102">
        <v>166</v>
      </c>
      <c r="E169" s="31">
        <v>11</v>
      </c>
      <c r="F169" s="76">
        <v>118.52</v>
      </c>
      <c r="G169" s="24">
        <f t="shared" si="6"/>
        <v>1303.72</v>
      </c>
      <c r="H169" s="31">
        <v>23.4</v>
      </c>
      <c r="I169" s="76">
        <v>50.68</v>
      </c>
      <c r="J169" s="24">
        <f t="shared" si="7"/>
        <v>1185.912</v>
      </c>
      <c r="K169" s="22">
        <f t="shared" si="8"/>
        <v>2489.6320000000001</v>
      </c>
    </row>
    <row r="170" spans="1:12" x14ac:dyDescent="0.25">
      <c r="A170" s="43" t="s">
        <v>178</v>
      </c>
      <c r="B170" s="102" t="s">
        <v>179</v>
      </c>
      <c r="C170" s="42" t="s">
        <v>584</v>
      </c>
      <c r="D170" s="102">
        <v>167</v>
      </c>
      <c r="E170" s="31">
        <v>4.41</v>
      </c>
      <c r="F170" s="76">
        <v>118.52</v>
      </c>
      <c r="G170" s="24">
        <f t="shared" si="6"/>
        <v>522.67319999999995</v>
      </c>
      <c r="H170" s="31">
        <v>31.97</v>
      </c>
      <c r="I170" s="76">
        <v>50.68</v>
      </c>
      <c r="J170" s="24">
        <f t="shared" si="7"/>
        <v>1620.2395999999999</v>
      </c>
      <c r="K170" s="22">
        <f t="shared" si="8"/>
        <v>2142.9128000000001</v>
      </c>
    </row>
    <row r="171" spans="1:12" x14ac:dyDescent="0.25">
      <c r="A171" s="43" t="s">
        <v>178</v>
      </c>
      <c r="B171" s="102" t="s">
        <v>179</v>
      </c>
      <c r="C171" s="42" t="s">
        <v>585</v>
      </c>
      <c r="D171" s="102">
        <v>168</v>
      </c>
      <c r="E171" s="31">
        <v>9.36</v>
      </c>
      <c r="F171" s="76">
        <v>118.52</v>
      </c>
      <c r="G171" s="24">
        <f t="shared" si="6"/>
        <v>1109.3471999999999</v>
      </c>
      <c r="H171" s="31">
        <v>37.44</v>
      </c>
      <c r="I171" s="76">
        <v>50.68</v>
      </c>
      <c r="J171" s="24">
        <f t="shared" si="7"/>
        <v>1897.4591999999998</v>
      </c>
      <c r="K171" s="22">
        <f t="shared" si="8"/>
        <v>3006.8063999999995</v>
      </c>
    </row>
    <row r="172" spans="1:12" x14ac:dyDescent="0.25">
      <c r="A172" s="43" t="s">
        <v>178</v>
      </c>
      <c r="B172" s="102" t="s">
        <v>179</v>
      </c>
      <c r="C172" s="42" t="s">
        <v>598</v>
      </c>
      <c r="D172" s="102">
        <v>169</v>
      </c>
      <c r="E172" s="31">
        <v>2.4300000000000002</v>
      </c>
      <c r="F172" s="76">
        <v>118.52</v>
      </c>
      <c r="G172" s="24">
        <f t="shared" si="6"/>
        <v>288.00360000000001</v>
      </c>
      <c r="H172" s="31">
        <v>12.17</v>
      </c>
      <c r="I172" s="76">
        <v>50.68</v>
      </c>
      <c r="J172" s="24">
        <f t="shared" si="7"/>
        <v>616.77559999999994</v>
      </c>
      <c r="K172" s="22">
        <f t="shared" si="8"/>
        <v>904.77919999999995</v>
      </c>
    </row>
    <row r="173" spans="1:12" s="62" customFormat="1" x14ac:dyDescent="0.25">
      <c r="A173" s="48" t="s">
        <v>859</v>
      </c>
      <c r="B173" s="35" t="s">
        <v>862</v>
      </c>
      <c r="C173" s="49"/>
      <c r="D173" s="57">
        <v>170</v>
      </c>
      <c r="E173" s="59">
        <v>8.0299999999999994</v>
      </c>
      <c r="F173" s="60">
        <v>118.52</v>
      </c>
      <c r="G173" s="60">
        <f t="shared" si="6"/>
        <v>951.71559999999988</v>
      </c>
      <c r="H173" s="59">
        <v>12.92</v>
      </c>
      <c r="I173" s="60">
        <v>50.68</v>
      </c>
      <c r="J173" s="60">
        <f t="shared" si="7"/>
        <v>654.78560000000004</v>
      </c>
      <c r="K173" s="61">
        <f t="shared" si="8"/>
        <v>1606.5011999999999</v>
      </c>
      <c r="L173" s="104"/>
    </row>
    <row r="174" spans="1:12" x14ac:dyDescent="0.25">
      <c r="A174" s="48" t="s">
        <v>860</v>
      </c>
      <c r="B174" s="35" t="s">
        <v>862</v>
      </c>
      <c r="C174" s="49"/>
      <c r="D174" s="102">
        <v>171</v>
      </c>
      <c r="E174" s="31">
        <v>41.65</v>
      </c>
      <c r="F174" s="76">
        <v>118.52</v>
      </c>
      <c r="G174" s="24">
        <f t="shared" si="6"/>
        <v>4936.3579999999993</v>
      </c>
      <c r="H174" s="31">
        <v>46.8</v>
      </c>
      <c r="I174" s="76">
        <v>50.68</v>
      </c>
      <c r="J174" s="24">
        <f t="shared" si="7"/>
        <v>2371.8240000000001</v>
      </c>
      <c r="K174" s="22">
        <f t="shared" si="8"/>
        <v>7308.1819999999989</v>
      </c>
    </row>
    <row r="175" spans="1:12" x14ac:dyDescent="0.25">
      <c r="A175" s="44" t="s">
        <v>403</v>
      </c>
      <c r="B175" s="102" t="s">
        <v>404</v>
      </c>
      <c r="C175" s="45" t="s">
        <v>782</v>
      </c>
      <c r="D175" s="102">
        <v>172</v>
      </c>
      <c r="E175" s="31">
        <v>45.9</v>
      </c>
      <c r="F175" s="76">
        <v>118.52</v>
      </c>
      <c r="G175" s="24">
        <f t="shared" si="6"/>
        <v>5440.0679999999993</v>
      </c>
      <c r="H175" s="31">
        <v>64.84</v>
      </c>
      <c r="I175" s="76">
        <v>50.68</v>
      </c>
      <c r="J175" s="24">
        <f t="shared" si="7"/>
        <v>3286.0912000000003</v>
      </c>
      <c r="K175" s="22">
        <f t="shared" si="8"/>
        <v>8726.1592000000001</v>
      </c>
    </row>
    <row r="176" spans="1:12" x14ac:dyDescent="0.25">
      <c r="A176" s="43" t="s">
        <v>173</v>
      </c>
      <c r="B176" s="102" t="s">
        <v>174</v>
      </c>
      <c r="C176" s="42" t="s">
        <v>582</v>
      </c>
      <c r="D176" s="102">
        <v>173</v>
      </c>
      <c r="E176" s="31">
        <v>19.8</v>
      </c>
      <c r="F176" s="76">
        <v>118.52</v>
      </c>
      <c r="G176" s="24">
        <f t="shared" si="6"/>
        <v>2346.6959999999999</v>
      </c>
      <c r="H176" s="31">
        <v>46.8</v>
      </c>
      <c r="I176" s="76">
        <v>50.68</v>
      </c>
      <c r="J176" s="24">
        <f t="shared" si="7"/>
        <v>2371.8240000000001</v>
      </c>
      <c r="K176" s="22">
        <f t="shared" si="8"/>
        <v>4718.5200000000004</v>
      </c>
    </row>
    <row r="177" spans="1:12" x14ac:dyDescent="0.25">
      <c r="A177" s="43" t="s">
        <v>462</v>
      </c>
      <c r="B177" s="102" t="s">
        <v>463</v>
      </c>
      <c r="C177" s="42" t="s">
        <v>835</v>
      </c>
      <c r="D177" s="102">
        <v>174</v>
      </c>
      <c r="E177" s="31">
        <v>9.2200000000000006</v>
      </c>
      <c r="F177" s="76">
        <v>118.52</v>
      </c>
      <c r="G177" s="24">
        <f t="shared" si="6"/>
        <v>1092.7544</v>
      </c>
      <c r="H177" s="31">
        <v>52.41</v>
      </c>
      <c r="I177" s="76">
        <v>50.68</v>
      </c>
      <c r="J177" s="24">
        <f t="shared" si="7"/>
        <v>2656.1387999999997</v>
      </c>
      <c r="K177" s="22">
        <f t="shared" si="8"/>
        <v>3748.8931999999995</v>
      </c>
    </row>
    <row r="178" spans="1:12" x14ac:dyDescent="0.25">
      <c r="A178" s="52" t="s">
        <v>95</v>
      </c>
      <c r="B178" s="35" t="s">
        <v>96</v>
      </c>
      <c r="C178" s="49"/>
      <c r="D178" s="102">
        <v>175</v>
      </c>
      <c r="E178" s="31">
        <v>18.39</v>
      </c>
      <c r="F178" s="76">
        <v>118.52</v>
      </c>
      <c r="G178" s="24">
        <f t="shared" si="6"/>
        <v>2179.5828000000001</v>
      </c>
      <c r="H178" s="31">
        <v>107.64</v>
      </c>
      <c r="I178" s="76">
        <v>50.68</v>
      </c>
      <c r="J178" s="24">
        <f t="shared" si="7"/>
        <v>5455.1952000000001</v>
      </c>
      <c r="K178" s="22">
        <f t="shared" si="8"/>
        <v>7634.7780000000002</v>
      </c>
    </row>
    <row r="179" spans="1:12" x14ac:dyDescent="0.25">
      <c r="A179" s="56" t="s">
        <v>485</v>
      </c>
      <c r="B179" s="57" t="s">
        <v>96</v>
      </c>
      <c r="C179" s="94"/>
      <c r="D179" s="102">
        <v>176</v>
      </c>
      <c r="E179" s="31">
        <v>24.9</v>
      </c>
      <c r="F179" s="76">
        <v>118.52</v>
      </c>
      <c r="G179" s="24">
        <f t="shared" si="6"/>
        <v>2951.1479999999997</v>
      </c>
      <c r="H179" s="31">
        <v>42.12</v>
      </c>
      <c r="I179" s="76">
        <v>50.68</v>
      </c>
      <c r="J179" s="24">
        <f t="shared" si="7"/>
        <v>2134.6415999999999</v>
      </c>
      <c r="K179" s="22">
        <f t="shared" si="8"/>
        <v>5085.7896000000001</v>
      </c>
    </row>
    <row r="180" spans="1:12" x14ac:dyDescent="0.25">
      <c r="A180" s="52" t="s">
        <v>175</v>
      </c>
      <c r="B180" s="35" t="s">
        <v>176</v>
      </c>
      <c r="C180" s="85"/>
      <c r="D180" s="102">
        <v>177</v>
      </c>
      <c r="E180" s="31">
        <v>15.91</v>
      </c>
      <c r="F180" s="76">
        <v>118.52</v>
      </c>
      <c r="G180" s="24">
        <f t="shared" si="6"/>
        <v>1885.6532</v>
      </c>
      <c r="H180" s="31">
        <v>46.8</v>
      </c>
      <c r="I180" s="76">
        <v>50.68</v>
      </c>
      <c r="J180" s="24">
        <f t="shared" si="7"/>
        <v>2371.8240000000001</v>
      </c>
      <c r="K180" s="22">
        <f t="shared" si="8"/>
        <v>4257.4772000000003</v>
      </c>
    </row>
    <row r="181" spans="1:12" x14ac:dyDescent="0.25">
      <c r="A181" s="44" t="s">
        <v>378</v>
      </c>
      <c r="B181" s="102" t="s">
        <v>379</v>
      </c>
      <c r="C181" s="45" t="s">
        <v>764</v>
      </c>
      <c r="D181" s="102">
        <v>178</v>
      </c>
      <c r="E181" s="31">
        <v>44.93</v>
      </c>
      <c r="F181" s="76">
        <v>118.52</v>
      </c>
      <c r="G181" s="24">
        <f t="shared" si="6"/>
        <v>5325.1035999999995</v>
      </c>
      <c r="H181" s="31">
        <v>201.24</v>
      </c>
      <c r="I181" s="76">
        <v>50.68</v>
      </c>
      <c r="J181" s="24">
        <f t="shared" si="7"/>
        <v>10198.843200000001</v>
      </c>
      <c r="K181" s="22">
        <f t="shared" si="8"/>
        <v>15523.946800000002</v>
      </c>
    </row>
    <row r="182" spans="1:12" x14ac:dyDescent="0.25">
      <c r="A182" s="43" t="s">
        <v>171</v>
      </c>
      <c r="B182" s="102" t="s">
        <v>172</v>
      </c>
      <c r="C182" s="42" t="s">
        <v>580</v>
      </c>
      <c r="D182" s="102">
        <v>179</v>
      </c>
      <c r="E182" s="31">
        <v>1.87</v>
      </c>
      <c r="F182" s="76">
        <v>118.52</v>
      </c>
      <c r="G182" s="24">
        <f t="shared" si="6"/>
        <v>221.63240000000002</v>
      </c>
      <c r="H182" s="31">
        <v>9.36</v>
      </c>
      <c r="I182" s="76">
        <v>50.68</v>
      </c>
      <c r="J182" s="24">
        <f t="shared" si="7"/>
        <v>474.36479999999995</v>
      </c>
      <c r="K182" s="22">
        <f t="shared" si="8"/>
        <v>695.99720000000002</v>
      </c>
    </row>
    <row r="183" spans="1:12" s="62" customFormat="1" x14ac:dyDescent="0.25">
      <c r="A183" s="43" t="s">
        <v>171</v>
      </c>
      <c r="B183" s="102" t="s">
        <v>172</v>
      </c>
      <c r="C183" s="42" t="s">
        <v>581</v>
      </c>
      <c r="D183" s="57">
        <v>180</v>
      </c>
      <c r="E183" s="59">
        <v>44.46</v>
      </c>
      <c r="F183" s="60">
        <v>118.52</v>
      </c>
      <c r="G183" s="60">
        <f t="shared" si="6"/>
        <v>5269.3991999999998</v>
      </c>
      <c r="H183" s="59">
        <v>79.56</v>
      </c>
      <c r="I183" s="60">
        <v>50.68</v>
      </c>
      <c r="J183" s="60">
        <f t="shared" si="7"/>
        <v>4032.1008000000002</v>
      </c>
      <c r="K183" s="61">
        <f t="shared" si="8"/>
        <v>9301.5</v>
      </c>
      <c r="L183" s="104"/>
    </row>
    <row r="184" spans="1:12" x14ac:dyDescent="0.25">
      <c r="A184" s="43" t="s">
        <v>168</v>
      </c>
      <c r="B184" s="102" t="s">
        <v>169</v>
      </c>
      <c r="C184" s="42" t="s">
        <v>578</v>
      </c>
      <c r="D184" s="102">
        <v>181</v>
      </c>
      <c r="E184" s="31">
        <v>14.04</v>
      </c>
      <c r="F184" s="76">
        <v>118.52</v>
      </c>
      <c r="G184" s="24">
        <f t="shared" si="6"/>
        <v>1664.0207999999998</v>
      </c>
      <c r="H184" s="31">
        <v>42.12</v>
      </c>
      <c r="I184" s="76">
        <v>50.68</v>
      </c>
      <c r="J184" s="24">
        <f t="shared" si="7"/>
        <v>2134.6415999999999</v>
      </c>
      <c r="K184" s="22">
        <f t="shared" si="8"/>
        <v>3798.6623999999997</v>
      </c>
    </row>
    <row r="185" spans="1:12" x14ac:dyDescent="0.25">
      <c r="A185" s="43" t="s">
        <v>166</v>
      </c>
      <c r="B185" s="102" t="s">
        <v>167</v>
      </c>
      <c r="C185" s="73" t="s">
        <v>577</v>
      </c>
      <c r="D185" s="102">
        <v>182</v>
      </c>
      <c r="E185" s="31">
        <v>10.53</v>
      </c>
      <c r="F185" s="76">
        <v>118.52</v>
      </c>
      <c r="G185" s="24">
        <f t="shared" si="6"/>
        <v>1248.0155999999999</v>
      </c>
      <c r="H185" s="31">
        <v>28.08</v>
      </c>
      <c r="I185" s="76">
        <v>50.68</v>
      </c>
      <c r="J185" s="24">
        <f t="shared" si="7"/>
        <v>1423.0944</v>
      </c>
      <c r="K185" s="22">
        <f t="shared" si="8"/>
        <v>2671.1099999999997</v>
      </c>
    </row>
    <row r="186" spans="1:12" ht="30" x14ac:dyDescent="0.25">
      <c r="A186" s="44" t="s">
        <v>323</v>
      </c>
      <c r="B186" s="102" t="s">
        <v>322</v>
      </c>
      <c r="C186" s="93"/>
      <c r="D186" s="102">
        <v>183</v>
      </c>
      <c r="E186" s="31">
        <v>10.86</v>
      </c>
      <c r="F186" s="76">
        <v>118.52</v>
      </c>
      <c r="G186" s="24">
        <f t="shared" si="6"/>
        <v>1287.1271999999999</v>
      </c>
      <c r="H186" s="31">
        <v>46.8</v>
      </c>
      <c r="I186" s="76">
        <v>50.68</v>
      </c>
      <c r="J186" s="24">
        <f t="shared" si="7"/>
        <v>2371.8240000000001</v>
      </c>
      <c r="K186" s="22">
        <f t="shared" si="8"/>
        <v>3658.9512</v>
      </c>
    </row>
    <row r="187" spans="1:12" x14ac:dyDescent="0.25">
      <c r="A187" s="43" t="s">
        <v>121</v>
      </c>
      <c r="B187" s="102" t="s">
        <v>122</v>
      </c>
      <c r="C187" s="42" t="s">
        <v>534</v>
      </c>
      <c r="D187" s="102">
        <v>184</v>
      </c>
      <c r="E187" s="31">
        <v>9.36</v>
      </c>
      <c r="F187" s="76">
        <v>118.52</v>
      </c>
      <c r="G187" s="24">
        <f t="shared" si="6"/>
        <v>1109.3471999999999</v>
      </c>
      <c r="H187" s="31">
        <v>46.8</v>
      </c>
      <c r="I187" s="76">
        <v>50.68</v>
      </c>
      <c r="J187" s="24">
        <f t="shared" si="7"/>
        <v>2371.8240000000001</v>
      </c>
      <c r="K187" s="22">
        <f t="shared" si="8"/>
        <v>3481.1711999999998</v>
      </c>
    </row>
    <row r="188" spans="1:12" x14ac:dyDescent="0.25">
      <c r="A188" s="43" t="s">
        <v>128</v>
      </c>
      <c r="B188" s="102" t="s">
        <v>122</v>
      </c>
      <c r="C188" s="42" t="s">
        <v>539</v>
      </c>
      <c r="D188" s="102">
        <v>185</v>
      </c>
      <c r="E188" s="31">
        <v>10.86</v>
      </c>
      <c r="F188" s="76">
        <v>118.52</v>
      </c>
      <c r="G188" s="24">
        <f t="shared" si="6"/>
        <v>1287.1271999999999</v>
      </c>
      <c r="H188" s="31">
        <v>212</v>
      </c>
      <c r="I188" s="76">
        <v>50.68</v>
      </c>
      <c r="J188" s="24">
        <f t="shared" si="7"/>
        <v>10744.16</v>
      </c>
      <c r="K188" s="22">
        <f t="shared" si="8"/>
        <v>12031.287199999999</v>
      </c>
    </row>
    <row r="189" spans="1:12" x14ac:dyDescent="0.25">
      <c r="A189" s="43" t="s">
        <v>129</v>
      </c>
      <c r="B189" s="102" t="s">
        <v>122</v>
      </c>
      <c r="C189" s="42" t="s">
        <v>540</v>
      </c>
      <c r="D189" s="102">
        <v>186</v>
      </c>
      <c r="E189" s="31">
        <v>9.36</v>
      </c>
      <c r="F189" s="76">
        <v>118.52</v>
      </c>
      <c r="G189" s="24">
        <f t="shared" si="6"/>
        <v>1109.3471999999999</v>
      </c>
      <c r="H189" s="31">
        <v>46.8</v>
      </c>
      <c r="I189" s="76">
        <v>50.68</v>
      </c>
      <c r="J189" s="24">
        <f t="shared" si="7"/>
        <v>2371.8240000000001</v>
      </c>
      <c r="K189" s="22">
        <f t="shared" si="8"/>
        <v>3481.1711999999998</v>
      </c>
    </row>
    <row r="190" spans="1:12" x14ac:dyDescent="0.25">
      <c r="A190" s="43" t="s">
        <v>130</v>
      </c>
      <c r="B190" s="102" t="s">
        <v>122</v>
      </c>
      <c r="C190" s="42" t="s">
        <v>541</v>
      </c>
      <c r="D190" s="102">
        <v>187</v>
      </c>
      <c r="E190" s="31">
        <v>43.52</v>
      </c>
      <c r="F190" s="76">
        <v>118.52</v>
      </c>
      <c r="G190" s="24">
        <f t="shared" si="6"/>
        <v>5157.9904000000006</v>
      </c>
      <c r="H190" s="31">
        <v>76.75</v>
      </c>
      <c r="I190" s="76">
        <v>50.68</v>
      </c>
      <c r="J190" s="24">
        <f t="shared" si="7"/>
        <v>3889.69</v>
      </c>
      <c r="K190" s="22">
        <f t="shared" si="8"/>
        <v>9047.6804000000011</v>
      </c>
    </row>
    <row r="191" spans="1:12" x14ac:dyDescent="0.25">
      <c r="A191" s="43" t="s">
        <v>131</v>
      </c>
      <c r="B191" s="102" t="s">
        <v>122</v>
      </c>
      <c r="C191" s="42" t="s">
        <v>542</v>
      </c>
      <c r="D191" s="102">
        <v>188</v>
      </c>
      <c r="E191" s="31">
        <v>20.309999999999999</v>
      </c>
      <c r="F191" s="76">
        <v>118.52</v>
      </c>
      <c r="G191" s="24">
        <f t="shared" si="6"/>
        <v>2407.1411999999996</v>
      </c>
      <c r="H191" s="31">
        <v>187.2</v>
      </c>
      <c r="I191" s="76">
        <v>50.68</v>
      </c>
      <c r="J191" s="24">
        <f t="shared" si="7"/>
        <v>9487.2960000000003</v>
      </c>
      <c r="K191" s="22">
        <f t="shared" si="8"/>
        <v>11894.4372</v>
      </c>
    </row>
    <row r="192" spans="1:12" x14ac:dyDescent="0.25">
      <c r="A192" s="43" t="s">
        <v>132</v>
      </c>
      <c r="B192" s="102" t="s">
        <v>122</v>
      </c>
      <c r="C192" s="42" t="s">
        <v>543</v>
      </c>
      <c r="D192" s="102">
        <v>189</v>
      </c>
      <c r="E192" s="31">
        <v>10.81</v>
      </c>
      <c r="F192" s="76">
        <v>118.52</v>
      </c>
      <c r="G192" s="24">
        <f t="shared" si="6"/>
        <v>1281.2012</v>
      </c>
      <c r="H192" s="31">
        <v>230.72</v>
      </c>
      <c r="I192" s="76">
        <v>50.68</v>
      </c>
      <c r="J192" s="24">
        <f t="shared" si="7"/>
        <v>11692.8896</v>
      </c>
      <c r="K192" s="22">
        <f t="shared" si="8"/>
        <v>12974.0908</v>
      </c>
    </row>
    <row r="193" spans="1:12" x14ac:dyDescent="0.25">
      <c r="A193" s="43" t="s">
        <v>133</v>
      </c>
      <c r="B193" s="102" t="s">
        <v>122</v>
      </c>
      <c r="C193" s="42" t="s">
        <v>544</v>
      </c>
      <c r="D193" s="102">
        <v>190</v>
      </c>
      <c r="E193" s="31">
        <v>10.44</v>
      </c>
      <c r="F193" s="76">
        <v>118.52</v>
      </c>
      <c r="G193" s="24">
        <f t="shared" si="6"/>
        <v>1237.3488</v>
      </c>
      <c r="H193" s="31">
        <v>18.72</v>
      </c>
      <c r="I193" s="76">
        <v>50.68</v>
      </c>
      <c r="J193" s="24">
        <f t="shared" si="7"/>
        <v>948.72959999999989</v>
      </c>
      <c r="K193" s="22">
        <f t="shared" si="8"/>
        <v>2186.0783999999999</v>
      </c>
    </row>
    <row r="194" spans="1:12" x14ac:dyDescent="0.25">
      <c r="A194" s="43" t="s">
        <v>134</v>
      </c>
      <c r="B194" s="102" t="s">
        <v>122</v>
      </c>
      <c r="C194" s="42" t="s">
        <v>545</v>
      </c>
      <c r="D194" s="102">
        <v>191</v>
      </c>
      <c r="E194" s="31">
        <v>9.36</v>
      </c>
      <c r="F194" s="76">
        <v>118.52</v>
      </c>
      <c r="G194" s="24">
        <f t="shared" si="6"/>
        <v>1109.3471999999999</v>
      </c>
      <c r="H194" s="31">
        <v>46.8</v>
      </c>
      <c r="I194" s="76">
        <v>50.68</v>
      </c>
      <c r="J194" s="24">
        <f t="shared" si="7"/>
        <v>2371.8240000000001</v>
      </c>
      <c r="K194" s="22">
        <f t="shared" si="8"/>
        <v>3481.1711999999998</v>
      </c>
    </row>
    <row r="195" spans="1:12" x14ac:dyDescent="0.25">
      <c r="A195" s="43" t="s">
        <v>194</v>
      </c>
      <c r="B195" s="102" t="s">
        <v>122</v>
      </c>
      <c r="C195" s="42" t="s">
        <v>601</v>
      </c>
      <c r="D195" s="102">
        <v>192</v>
      </c>
      <c r="E195" s="31">
        <v>27.38</v>
      </c>
      <c r="F195" s="76">
        <v>118.52</v>
      </c>
      <c r="G195" s="24">
        <f t="shared" ref="G195:G258" si="9">SUM(E195*F195)</f>
        <v>3245.0775999999996</v>
      </c>
      <c r="H195" s="31">
        <v>52.88</v>
      </c>
      <c r="I195" s="76">
        <v>50.68</v>
      </c>
      <c r="J195" s="24">
        <f t="shared" ref="J195:J258" si="10">SUM(H195*I195)</f>
        <v>2679.9584</v>
      </c>
      <c r="K195" s="22">
        <f t="shared" ref="K195:K258" si="11">SUM(J195+G195)</f>
        <v>5925.0360000000001</v>
      </c>
    </row>
    <row r="196" spans="1:12" x14ac:dyDescent="0.25">
      <c r="A196" s="43" t="s">
        <v>195</v>
      </c>
      <c r="B196" s="102" t="s">
        <v>122</v>
      </c>
      <c r="C196" s="42" t="s">
        <v>602</v>
      </c>
      <c r="D196" s="102">
        <v>193</v>
      </c>
      <c r="E196" s="31">
        <v>15.63</v>
      </c>
      <c r="F196" s="76">
        <v>118.52</v>
      </c>
      <c r="G196" s="24">
        <f t="shared" si="9"/>
        <v>1852.4675999999999</v>
      </c>
      <c r="H196" s="31">
        <v>46.8</v>
      </c>
      <c r="I196" s="76">
        <v>50.68</v>
      </c>
      <c r="J196" s="24">
        <f t="shared" si="10"/>
        <v>2371.8240000000001</v>
      </c>
      <c r="K196" s="22">
        <f t="shared" si="11"/>
        <v>4224.2916000000005</v>
      </c>
    </row>
    <row r="197" spans="1:12" x14ac:dyDescent="0.25">
      <c r="A197" s="43" t="s">
        <v>200</v>
      </c>
      <c r="B197" s="102" t="s">
        <v>122</v>
      </c>
      <c r="C197" s="42" t="s">
        <v>608</v>
      </c>
      <c r="D197" s="102">
        <v>194</v>
      </c>
      <c r="E197" s="31">
        <v>9.36</v>
      </c>
      <c r="F197" s="76">
        <v>118.52</v>
      </c>
      <c r="G197" s="24">
        <f t="shared" si="9"/>
        <v>1109.3471999999999</v>
      </c>
      <c r="H197" s="31">
        <v>46.8</v>
      </c>
      <c r="I197" s="76">
        <v>50.68</v>
      </c>
      <c r="J197" s="24">
        <f t="shared" si="10"/>
        <v>2371.8240000000001</v>
      </c>
      <c r="K197" s="22">
        <f t="shared" si="11"/>
        <v>3481.1711999999998</v>
      </c>
    </row>
    <row r="198" spans="1:12" x14ac:dyDescent="0.25">
      <c r="A198" s="43" t="s">
        <v>204</v>
      </c>
      <c r="B198" s="102" t="s">
        <v>122</v>
      </c>
      <c r="C198" s="42" t="s">
        <v>612</v>
      </c>
      <c r="D198" s="102">
        <v>195</v>
      </c>
      <c r="E198" s="31">
        <v>29.58</v>
      </c>
      <c r="F198" s="76">
        <v>118.52</v>
      </c>
      <c r="G198" s="24">
        <f t="shared" si="9"/>
        <v>3505.8215999999998</v>
      </c>
      <c r="H198" s="31">
        <v>102.96</v>
      </c>
      <c r="I198" s="76">
        <v>50.68</v>
      </c>
      <c r="J198" s="24">
        <f t="shared" si="10"/>
        <v>5218.0127999999995</v>
      </c>
      <c r="K198" s="22">
        <f t="shared" si="11"/>
        <v>8723.8343999999997</v>
      </c>
    </row>
    <row r="199" spans="1:12" x14ac:dyDescent="0.25">
      <c r="A199" s="43" t="s">
        <v>205</v>
      </c>
      <c r="B199" s="102" t="s">
        <v>122</v>
      </c>
      <c r="C199" s="42" t="s">
        <v>613</v>
      </c>
      <c r="D199" s="102">
        <v>196</v>
      </c>
      <c r="E199" s="31">
        <v>17.37</v>
      </c>
      <c r="F199" s="76">
        <v>118.52</v>
      </c>
      <c r="G199" s="24">
        <f t="shared" si="9"/>
        <v>2058.6923999999999</v>
      </c>
      <c r="H199" s="31">
        <v>39.090000000000003</v>
      </c>
      <c r="I199" s="76">
        <v>50.68</v>
      </c>
      <c r="J199" s="24">
        <f t="shared" si="10"/>
        <v>1981.0812000000001</v>
      </c>
      <c r="K199" s="22">
        <f t="shared" si="11"/>
        <v>4039.7736</v>
      </c>
    </row>
    <row r="200" spans="1:12" x14ac:dyDescent="0.25">
      <c r="A200" s="43" t="s">
        <v>206</v>
      </c>
      <c r="B200" s="102" t="s">
        <v>122</v>
      </c>
      <c r="C200" s="42" t="s">
        <v>614</v>
      </c>
      <c r="D200" s="102">
        <v>197</v>
      </c>
      <c r="E200" s="31">
        <v>37.43</v>
      </c>
      <c r="F200" s="76">
        <v>118.52</v>
      </c>
      <c r="G200" s="24">
        <f t="shared" si="9"/>
        <v>4436.2035999999998</v>
      </c>
      <c r="H200" s="31">
        <v>90.26</v>
      </c>
      <c r="I200" s="76">
        <v>50.68</v>
      </c>
      <c r="J200" s="24">
        <f t="shared" si="10"/>
        <v>4574.3768</v>
      </c>
      <c r="K200" s="22">
        <f t="shared" si="11"/>
        <v>9010.5803999999989</v>
      </c>
    </row>
    <row r="201" spans="1:12" x14ac:dyDescent="0.25">
      <c r="A201" s="43" t="s">
        <v>207</v>
      </c>
      <c r="B201" s="102" t="s">
        <v>122</v>
      </c>
      <c r="C201" s="42" t="s">
        <v>615</v>
      </c>
      <c r="D201" s="102">
        <v>198</v>
      </c>
      <c r="E201" s="31">
        <v>1.06</v>
      </c>
      <c r="F201" s="76">
        <v>118.52</v>
      </c>
      <c r="G201" s="24">
        <f t="shared" si="9"/>
        <v>125.63120000000001</v>
      </c>
      <c r="H201" s="31">
        <v>5.28</v>
      </c>
      <c r="I201" s="76">
        <v>50.68</v>
      </c>
      <c r="J201" s="24">
        <f t="shared" si="10"/>
        <v>267.59039999999999</v>
      </c>
      <c r="K201" s="22">
        <f t="shared" si="11"/>
        <v>393.22159999999997</v>
      </c>
    </row>
    <row r="202" spans="1:12" x14ac:dyDescent="0.25">
      <c r="A202" s="43" t="s">
        <v>208</v>
      </c>
      <c r="B202" s="102" t="s">
        <v>122</v>
      </c>
      <c r="C202" s="42" t="s">
        <v>616</v>
      </c>
      <c r="D202" s="102">
        <v>199</v>
      </c>
      <c r="E202" s="31">
        <v>16.47</v>
      </c>
      <c r="F202" s="76">
        <v>118.52</v>
      </c>
      <c r="G202" s="24">
        <f t="shared" si="9"/>
        <v>1952.0243999999998</v>
      </c>
      <c r="H202" s="31">
        <v>32.950000000000003</v>
      </c>
      <c r="I202" s="76">
        <v>50.68</v>
      </c>
      <c r="J202" s="24">
        <f t="shared" si="10"/>
        <v>1669.9060000000002</v>
      </c>
      <c r="K202" s="22">
        <f t="shared" si="11"/>
        <v>3621.9304000000002</v>
      </c>
    </row>
    <row r="203" spans="1:12" x14ac:dyDescent="0.25">
      <c r="A203" s="43" t="s">
        <v>209</v>
      </c>
      <c r="B203" s="102" t="s">
        <v>122</v>
      </c>
      <c r="C203" s="42" t="s">
        <v>617</v>
      </c>
      <c r="D203" s="102">
        <v>200</v>
      </c>
      <c r="E203" s="31">
        <v>3.44</v>
      </c>
      <c r="F203" s="76">
        <v>118.52</v>
      </c>
      <c r="G203" s="24">
        <f t="shared" si="9"/>
        <v>407.7088</v>
      </c>
      <c r="H203" s="31">
        <v>16.04</v>
      </c>
      <c r="I203" s="76">
        <v>50.68</v>
      </c>
      <c r="J203" s="24">
        <f t="shared" si="10"/>
        <v>812.90719999999999</v>
      </c>
      <c r="K203" s="22">
        <f t="shared" si="11"/>
        <v>1220.616</v>
      </c>
    </row>
    <row r="204" spans="1:12" x14ac:dyDescent="0.25">
      <c r="A204" s="43" t="s">
        <v>210</v>
      </c>
      <c r="B204" s="102" t="s">
        <v>122</v>
      </c>
      <c r="C204" s="42" t="s">
        <v>618</v>
      </c>
      <c r="D204" s="102">
        <v>201</v>
      </c>
      <c r="E204" s="31">
        <v>11.38</v>
      </c>
      <c r="F204" s="76">
        <v>118.52</v>
      </c>
      <c r="G204" s="24">
        <f t="shared" si="9"/>
        <v>1348.7576000000001</v>
      </c>
      <c r="H204" s="31">
        <v>25.61</v>
      </c>
      <c r="I204" s="76">
        <v>50.68</v>
      </c>
      <c r="J204" s="24">
        <f t="shared" si="10"/>
        <v>1297.9148</v>
      </c>
      <c r="K204" s="22">
        <f t="shared" si="11"/>
        <v>2646.6724000000004</v>
      </c>
    </row>
    <row r="205" spans="1:12" x14ac:dyDescent="0.25">
      <c r="A205" s="43" t="s">
        <v>214</v>
      </c>
      <c r="B205" s="102" t="s">
        <v>122</v>
      </c>
      <c r="C205" s="42" t="s">
        <v>621</v>
      </c>
      <c r="D205" s="102">
        <v>202</v>
      </c>
      <c r="E205" s="31">
        <v>3.82</v>
      </c>
      <c r="F205" s="76">
        <v>118.52</v>
      </c>
      <c r="G205" s="24">
        <f t="shared" si="9"/>
        <v>452.74639999999999</v>
      </c>
      <c r="H205" s="31">
        <v>19.09</v>
      </c>
      <c r="I205" s="76">
        <v>50.68</v>
      </c>
      <c r="J205" s="24">
        <f t="shared" si="10"/>
        <v>967.48119999999994</v>
      </c>
      <c r="K205" s="22">
        <f t="shared" si="11"/>
        <v>1420.2275999999999</v>
      </c>
    </row>
    <row r="206" spans="1:12" x14ac:dyDescent="0.25">
      <c r="A206" s="43" t="s">
        <v>216</v>
      </c>
      <c r="B206" s="102" t="s">
        <v>122</v>
      </c>
      <c r="C206" s="42" t="s">
        <v>623</v>
      </c>
      <c r="D206" s="102">
        <v>203</v>
      </c>
      <c r="E206" s="31">
        <v>11.98</v>
      </c>
      <c r="F206" s="76">
        <v>118.52</v>
      </c>
      <c r="G206" s="24">
        <f t="shared" si="9"/>
        <v>1419.8696</v>
      </c>
      <c r="H206" s="31">
        <v>26.96</v>
      </c>
      <c r="I206" s="76">
        <v>50.68</v>
      </c>
      <c r="J206" s="24">
        <f t="shared" si="10"/>
        <v>1366.3328000000001</v>
      </c>
      <c r="K206" s="22">
        <f t="shared" si="11"/>
        <v>2786.2024000000001</v>
      </c>
    </row>
    <row r="207" spans="1:12" x14ac:dyDescent="0.25">
      <c r="A207" s="43" t="s">
        <v>218</v>
      </c>
      <c r="B207" s="102" t="s">
        <v>122</v>
      </c>
      <c r="C207" s="42" t="s">
        <v>625</v>
      </c>
      <c r="D207" s="102">
        <v>204</v>
      </c>
      <c r="E207" s="31">
        <v>9.9600000000000009</v>
      </c>
      <c r="F207" s="76">
        <v>118.52</v>
      </c>
      <c r="G207" s="24">
        <f t="shared" si="9"/>
        <v>1180.4592</v>
      </c>
      <c r="H207" s="31">
        <v>22.41</v>
      </c>
      <c r="I207" s="76">
        <v>50.68</v>
      </c>
      <c r="J207" s="24">
        <f t="shared" si="10"/>
        <v>1135.7388000000001</v>
      </c>
      <c r="K207" s="22">
        <f t="shared" si="11"/>
        <v>2316.1980000000003</v>
      </c>
    </row>
    <row r="208" spans="1:12" s="67" customFormat="1" x14ac:dyDescent="0.25">
      <c r="A208" s="44" t="s">
        <v>268</v>
      </c>
      <c r="B208" s="102" t="s">
        <v>122</v>
      </c>
      <c r="C208" s="45" t="s">
        <v>668</v>
      </c>
      <c r="D208" s="35">
        <v>205</v>
      </c>
      <c r="E208" s="36">
        <v>7.45</v>
      </c>
      <c r="F208" s="65">
        <v>118.52</v>
      </c>
      <c r="G208" s="65">
        <f t="shared" si="9"/>
        <v>882.97400000000005</v>
      </c>
      <c r="H208" s="36">
        <v>10.52</v>
      </c>
      <c r="I208" s="65">
        <v>50.68</v>
      </c>
      <c r="J208" s="65">
        <f t="shared" si="10"/>
        <v>533.15359999999998</v>
      </c>
      <c r="K208" s="66">
        <f t="shared" si="11"/>
        <v>1416.1276</v>
      </c>
      <c r="L208" s="105"/>
    </row>
    <row r="209" spans="1:12" x14ac:dyDescent="0.25">
      <c r="A209" s="44" t="s">
        <v>270</v>
      </c>
      <c r="B209" s="102" t="s">
        <v>122</v>
      </c>
      <c r="C209" s="45" t="s">
        <v>670</v>
      </c>
      <c r="D209" s="102">
        <v>206</v>
      </c>
      <c r="E209" s="32">
        <v>30.7</v>
      </c>
      <c r="F209" s="76">
        <v>118.52</v>
      </c>
      <c r="G209" s="24">
        <f t="shared" si="9"/>
        <v>3638.5639999999999</v>
      </c>
      <c r="H209" s="33">
        <v>46.06</v>
      </c>
      <c r="I209" s="76">
        <v>50.68</v>
      </c>
      <c r="J209" s="24">
        <f t="shared" si="10"/>
        <v>2334.3208</v>
      </c>
      <c r="K209" s="22">
        <f t="shared" si="11"/>
        <v>5972.8847999999998</v>
      </c>
    </row>
    <row r="210" spans="1:12" x14ac:dyDescent="0.25">
      <c r="A210" s="44" t="s">
        <v>272</v>
      </c>
      <c r="B210" s="102" t="s">
        <v>122</v>
      </c>
      <c r="C210" s="45" t="s">
        <v>672</v>
      </c>
      <c r="D210" s="102">
        <v>207</v>
      </c>
      <c r="E210" s="31">
        <v>9.43</v>
      </c>
      <c r="F210" s="76">
        <v>118.52</v>
      </c>
      <c r="G210" s="24">
        <f t="shared" si="9"/>
        <v>1117.6435999999999</v>
      </c>
      <c r="H210" s="31">
        <v>21.23</v>
      </c>
      <c r="I210" s="76">
        <v>50.68</v>
      </c>
      <c r="J210" s="24">
        <f t="shared" si="10"/>
        <v>1075.9364</v>
      </c>
      <c r="K210" s="22">
        <f t="shared" si="11"/>
        <v>2193.58</v>
      </c>
    </row>
    <row r="211" spans="1:12" x14ac:dyDescent="0.25">
      <c r="A211" s="43" t="s">
        <v>281</v>
      </c>
      <c r="B211" s="102" t="s">
        <v>122</v>
      </c>
      <c r="C211" s="42" t="s">
        <v>679</v>
      </c>
      <c r="D211" s="102">
        <v>208</v>
      </c>
      <c r="E211" s="31">
        <v>16.170000000000002</v>
      </c>
      <c r="F211" s="76">
        <v>118.52</v>
      </c>
      <c r="G211" s="24">
        <f t="shared" si="9"/>
        <v>1916.4684000000002</v>
      </c>
      <c r="H211" s="31">
        <v>36.39</v>
      </c>
      <c r="I211" s="76">
        <v>50.68</v>
      </c>
      <c r="J211" s="24">
        <f t="shared" si="10"/>
        <v>1844.2452000000001</v>
      </c>
      <c r="K211" s="22">
        <f t="shared" si="11"/>
        <v>3760.7136</v>
      </c>
    </row>
    <row r="212" spans="1:12" x14ac:dyDescent="0.25">
      <c r="A212" s="44" t="s">
        <v>282</v>
      </c>
      <c r="B212" s="102" t="s">
        <v>122</v>
      </c>
      <c r="C212" s="45" t="s">
        <v>680</v>
      </c>
      <c r="D212" s="102">
        <v>209</v>
      </c>
      <c r="E212" s="31">
        <v>10.54</v>
      </c>
      <c r="F212" s="76">
        <v>118.52</v>
      </c>
      <c r="G212" s="24">
        <f t="shared" si="9"/>
        <v>1249.2007999999998</v>
      </c>
      <c r="H212" s="31">
        <v>70.69</v>
      </c>
      <c r="I212" s="76">
        <v>50.68</v>
      </c>
      <c r="J212" s="24">
        <f t="shared" si="10"/>
        <v>3582.5691999999999</v>
      </c>
      <c r="K212" s="22">
        <f t="shared" si="11"/>
        <v>4831.7699999999995</v>
      </c>
    </row>
    <row r="213" spans="1:12" x14ac:dyDescent="0.25">
      <c r="A213" s="44" t="s">
        <v>283</v>
      </c>
      <c r="B213" s="102" t="s">
        <v>122</v>
      </c>
      <c r="C213" s="45" t="s">
        <v>681</v>
      </c>
      <c r="D213" s="102">
        <v>210</v>
      </c>
      <c r="E213" s="31">
        <v>7.64</v>
      </c>
      <c r="F213" s="76">
        <v>118.52</v>
      </c>
      <c r="G213" s="24">
        <f t="shared" si="9"/>
        <v>905.49279999999999</v>
      </c>
      <c r="H213" s="31">
        <v>12.79</v>
      </c>
      <c r="I213" s="76">
        <v>50.68</v>
      </c>
      <c r="J213" s="24">
        <f t="shared" si="10"/>
        <v>648.19719999999995</v>
      </c>
      <c r="K213" s="22">
        <f t="shared" si="11"/>
        <v>1553.69</v>
      </c>
    </row>
    <row r="214" spans="1:12" x14ac:dyDescent="0.25">
      <c r="A214" s="44" t="s">
        <v>284</v>
      </c>
      <c r="B214" s="102" t="s">
        <v>122</v>
      </c>
      <c r="C214" s="45" t="s">
        <v>574</v>
      </c>
      <c r="D214" s="102">
        <v>211</v>
      </c>
      <c r="E214" s="31">
        <v>6.11</v>
      </c>
      <c r="F214" s="76">
        <v>118.52</v>
      </c>
      <c r="G214" s="24">
        <f t="shared" si="9"/>
        <v>724.15719999999999</v>
      </c>
      <c r="H214" s="31">
        <v>3.82</v>
      </c>
      <c r="I214" s="76">
        <v>50.68</v>
      </c>
      <c r="J214" s="24">
        <f t="shared" si="10"/>
        <v>193.5976</v>
      </c>
      <c r="K214" s="22">
        <f t="shared" si="11"/>
        <v>917.75479999999993</v>
      </c>
    </row>
    <row r="215" spans="1:12" x14ac:dyDescent="0.25">
      <c r="A215" s="44" t="s">
        <v>285</v>
      </c>
      <c r="B215" s="102" t="s">
        <v>122</v>
      </c>
      <c r="C215" s="45" t="s">
        <v>682</v>
      </c>
      <c r="D215" s="102">
        <v>212</v>
      </c>
      <c r="E215" s="31">
        <v>7.55</v>
      </c>
      <c r="F215" s="76">
        <v>118.52</v>
      </c>
      <c r="G215" s="24">
        <f t="shared" si="9"/>
        <v>894.82599999999991</v>
      </c>
      <c r="H215" s="31">
        <v>48.12</v>
      </c>
      <c r="I215" s="76">
        <v>50.68</v>
      </c>
      <c r="J215" s="24">
        <f t="shared" si="10"/>
        <v>2438.7215999999999</v>
      </c>
      <c r="K215" s="22">
        <f t="shared" si="11"/>
        <v>3333.5475999999999</v>
      </c>
    </row>
    <row r="216" spans="1:12" x14ac:dyDescent="0.25">
      <c r="A216" s="44" t="s">
        <v>289</v>
      </c>
      <c r="B216" s="102" t="s">
        <v>122</v>
      </c>
      <c r="C216" s="45" t="s">
        <v>686</v>
      </c>
      <c r="D216" s="102">
        <v>213</v>
      </c>
      <c r="E216" s="31">
        <v>2.4</v>
      </c>
      <c r="F216" s="76">
        <v>118.52</v>
      </c>
      <c r="G216" s="24">
        <f t="shared" si="9"/>
        <v>284.44799999999998</v>
      </c>
      <c r="H216" s="31">
        <v>12.82</v>
      </c>
      <c r="I216" s="76">
        <v>50.68</v>
      </c>
      <c r="J216" s="24">
        <f t="shared" si="10"/>
        <v>649.71760000000006</v>
      </c>
      <c r="K216" s="22">
        <f t="shared" si="11"/>
        <v>934.16560000000004</v>
      </c>
    </row>
    <row r="217" spans="1:12" x14ac:dyDescent="0.25">
      <c r="A217" s="44" t="s">
        <v>290</v>
      </c>
      <c r="B217" s="102" t="s">
        <v>122</v>
      </c>
      <c r="C217" s="45" t="s">
        <v>687</v>
      </c>
      <c r="D217" s="102">
        <v>214</v>
      </c>
      <c r="E217" s="31">
        <v>2.5499999999999998</v>
      </c>
      <c r="F217" s="76">
        <v>118.52</v>
      </c>
      <c r="G217" s="24">
        <f t="shared" si="9"/>
        <v>302.22599999999994</v>
      </c>
      <c r="H217" s="31">
        <v>12.73</v>
      </c>
      <c r="I217" s="76">
        <v>50.68</v>
      </c>
      <c r="J217" s="24">
        <f t="shared" si="10"/>
        <v>645.15639999999996</v>
      </c>
      <c r="K217" s="22">
        <f t="shared" si="11"/>
        <v>947.38239999999996</v>
      </c>
    </row>
    <row r="218" spans="1:12" x14ac:dyDescent="0.25">
      <c r="A218" s="43" t="s">
        <v>293</v>
      </c>
      <c r="B218" s="102" t="s">
        <v>122</v>
      </c>
      <c r="C218" s="42" t="s">
        <v>689</v>
      </c>
      <c r="D218" s="102">
        <v>215</v>
      </c>
      <c r="E218" s="31">
        <v>12.58</v>
      </c>
      <c r="F218" s="76">
        <v>118.52</v>
      </c>
      <c r="G218" s="24">
        <f t="shared" si="9"/>
        <v>1490.9816000000001</v>
      </c>
      <c r="H218" s="31">
        <v>28.3</v>
      </c>
      <c r="I218" s="76">
        <v>50.68</v>
      </c>
      <c r="J218" s="24">
        <f t="shared" si="10"/>
        <v>1434.2439999999999</v>
      </c>
      <c r="K218" s="22">
        <f t="shared" si="11"/>
        <v>2925.2255999999998</v>
      </c>
    </row>
    <row r="219" spans="1:12" x14ac:dyDescent="0.25">
      <c r="A219" s="44" t="s">
        <v>298</v>
      </c>
      <c r="B219" s="102" t="s">
        <v>122</v>
      </c>
      <c r="C219" s="45" t="s">
        <v>694</v>
      </c>
      <c r="D219" s="102">
        <v>216</v>
      </c>
      <c r="E219" s="31">
        <v>18.420000000000002</v>
      </c>
      <c r="F219" s="76">
        <v>118.52</v>
      </c>
      <c r="G219" s="24">
        <f t="shared" si="9"/>
        <v>2183.1384000000003</v>
      </c>
      <c r="H219" s="31">
        <v>41.45</v>
      </c>
      <c r="I219" s="76">
        <v>50.68</v>
      </c>
      <c r="J219" s="24">
        <f t="shared" si="10"/>
        <v>2100.6860000000001</v>
      </c>
      <c r="K219" s="22">
        <f t="shared" si="11"/>
        <v>4283.8244000000004</v>
      </c>
    </row>
    <row r="220" spans="1:12" x14ac:dyDescent="0.25">
      <c r="A220" s="44" t="s">
        <v>299</v>
      </c>
      <c r="B220" s="102" t="s">
        <v>122</v>
      </c>
      <c r="C220" s="45" t="s">
        <v>695</v>
      </c>
      <c r="D220" s="102">
        <v>217</v>
      </c>
      <c r="E220" s="31">
        <v>6.17</v>
      </c>
      <c r="F220" s="76">
        <v>118.52</v>
      </c>
      <c r="G220" s="24">
        <f t="shared" si="9"/>
        <v>731.26839999999993</v>
      </c>
      <c r="H220" s="31">
        <v>12.3</v>
      </c>
      <c r="I220" s="76">
        <v>50.68</v>
      </c>
      <c r="J220" s="24">
        <f t="shared" si="10"/>
        <v>623.36400000000003</v>
      </c>
      <c r="K220" s="22">
        <f t="shared" si="11"/>
        <v>1354.6324</v>
      </c>
    </row>
    <row r="221" spans="1:12" x14ac:dyDescent="0.25">
      <c r="A221" s="44" t="s">
        <v>302</v>
      </c>
      <c r="B221" s="102" t="s">
        <v>122</v>
      </c>
      <c r="C221" s="45" t="s">
        <v>697</v>
      </c>
      <c r="D221" s="102">
        <v>218</v>
      </c>
      <c r="E221" s="31">
        <v>10.06</v>
      </c>
      <c r="F221" s="76">
        <v>118.52</v>
      </c>
      <c r="G221" s="24">
        <f t="shared" si="9"/>
        <v>1192.3112000000001</v>
      </c>
      <c r="H221" s="31">
        <v>29.88</v>
      </c>
      <c r="I221" s="76">
        <v>50.68</v>
      </c>
      <c r="J221" s="24">
        <f t="shared" si="10"/>
        <v>1514.3183999999999</v>
      </c>
      <c r="K221" s="22">
        <f t="shared" si="11"/>
        <v>2706.6296000000002</v>
      </c>
    </row>
    <row r="222" spans="1:12" x14ac:dyDescent="0.25">
      <c r="A222" s="44" t="s">
        <v>303</v>
      </c>
      <c r="B222" s="102" t="s">
        <v>122</v>
      </c>
      <c r="C222" s="45" t="s">
        <v>698</v>
      </c>
      <c r="D222" s="102">
        <v>219</v>
      </c>
      <c r="E222" s="31">
        <v>7.06</v>
      </c>
      <c r="F222" s="76">
        <v>118.52</v>
      </c>
      <c r="G222" s="24">
        <f t="shared" si="9"/>
        <v>836.75119999999993</v>
      </c>
      <c r="H222" s="31">
        <v>51.16</v>
      </c>
      <c r="I222" s="76">
        <v>50.68</v>
      </c>
      <c r="J222" s="24">
        <f t="shared" si="10"/>
        <v>2592.7887999999998</v>
      </c>
      <c r="K222" s="22">
        <f t="shared" si="11"/>
        <v>3429.54</v>
      </c>
    </row>
    <row r="223" spans="1:12" s="62" customFormat="1" x14ac:dyDescent="0.25">
      <c r="A223" s="44" t="s">
        <v>309</v>
      </c>
      <c r="B223" s="102" t="s">
        <v>122</v>
      </c>
      <c r="C223" s="45" t="s">
        <v>703</v>
      </c>
      <c r="D223" s="57">
        <v>220</v>
      </c>
      <c r="E223" s="59">
        <v>170</v>
      </c>
      <c r="F223" s="60">
        <v>118.52</v>
      </c>
      <c r="G223" s="60">
        <f t="shared" si="9"/>
        <v>20148.399999999998</v>
      </c>
      <c r="H223" s="59">
        <v>340</v>
      </c>
      <c r="I223" s="60">
        <v>50.68</v>
      </c>
      <c r="J223" s="60">
        <f t="shared" si="10"/>
        <v>17231.2</v>
      </c>
      <c r="K223" s="61">
        <f t="shared" si="11"/>
        <v>37379.599999999999</v>
      </c>
      <c r="L223" s="104"/>
    </row>
    <row r="224" spans="1:12" x14ac:dyDescent="0.25">
      <c r="A224" s="44" t="s">
        <v>310</v>
      </c>
      <c r="B224" s="102" t="s">
        <v>122</v>
      </c>
      <c r="C224" s="45" t="s">
        <v>704</v>
      </c>
      <c r="D224" s="102">
        <v>221</v>
      </c>
      <c r="E224" s="31">
        <v>9.06</v>
      </c>
      <c r="F224" s="76">
        <v>118.52</v>
      </c>
      <c r="G224" s="24">
        <f t="shared" si="9"/>
        <v>1073.7912000000001</v>
      </c>
      <c r="H224" s="31">
        <v>11.58</v>
      </c>
      <c r="I224" s="76">
        <v>50.68</v>
      </c>
      <c r="J224" s="24">
        <f t="shared" si="10"/>
        <v>586.87440000000004</v>
      </c>
      <c r="K224" s="22">
        <f t="shared" si="11"/>
        <v>1660.6656000000003</v>
      </c>
    </row>
    <row r="225" spans="1:11" x14ac:dyDescent="0.25">
      <c r="A225" s="43" t="s">
        <v>312</v>
      </c>
      <c r="B225" s="102" t="s">
        <v>122</v>
      </c>
      <c r="C225" s="42" t="s">
        <v>706</v>
      </c>
      <c r="D225" s="102">
        <v>222</v>
      </c>
      <c r="E225" s="32">
        <v>4.1900000000000004</v>
      </c>
      <c r="F225" s="76">
        <v>118.52</v>
      </c>
      <c r="G225" s="24">
        <f t="shared" si="9"/>
        <v>496.59880000000004</v>
      </c>
      <c r="H225" s="33">
        <v>20.97</v>
      </c>
      <c r="I225" s="76">
        <v>50.68</v>
      </c>
      <c r="J225" s="24">
        <f t="shared" si="10"/>
        <v>1062.7595999999999</v>
      </c>
      <c r="K225" s="22">
        <f t="shared" si="11"/>
        <v>1559.3583999999998</v>
      </c>
    </row>
    <row r="226" spans="1:11" x14ac:dyDescent="0.25">
      <c r="A226" s="44" t="s">
        <v>314</v>
      </c>
      <c r="B226" s="102" t="s">
        <v>122</v>
      </c>
      <c r="C226" s="45" t="s">
        <v>708</v>
      </c>
      <c r="D226" s="102">
        <v>223</v>
      </c>
      <c r="E226" s="31">
        <v>8.31</v>
      </c>
      <c r="F226" s="76">
        <v>118.52</v>
      </c>
      <c r="G226" s="24">
        <f t="shared" si="9"/>
        <v>984.90120000000002</v>
      </c>
      <c r="H226" s="31">
        <v>37.39</v>
      </c>
      <c r="I226" s="76">
        <v>50.68</v>
      </c>
      <c r="J226" s="24">
        <f t="shared" si="10"/>
        <v>1894.9252000000001</v>
      </c>
      <c r="K226" s="22">
        <f t="shared" si="11"/>
        <v>2879.8263999999999</v>
      </c>
    </row>
    <row r="227" spans="1:11" x14ac:dyDescent="0.25">
      <c r="A227" s="44" t="s">
        <v>315</v>
      </c>
      <c r="B227" s="102" t="s">
        <v>122</v>
      </c>
      <c r="C227" s="45" t="s">
        <v>709</v>
      </c>
      <c r="D227" s="102">
        <v>224</v>
      </c>
      <c r="E227" s="31">
        <v>10.48</v>
      </c>
      <c r="F227" s="76">
        <v>118.52</v>
      </c>
      <c r="G227" s="24">
        <f t="shared" si="9"/>
        <v>1242.0896</v>
      </c>
      <c r="H227" s="31">
        <v>23.59</v>
      </c>
      <c r="I227" s="76">
        <v>50.68</v>
      </c>
      <c r="J227" s="24">
        <f t="shared" si="10"/>
        <v>1195.5411999999999</v>
      </c>
      <c r="K227" s="22">
        <f t="shared" si="11"/>
        <v>2437.6307999999999</v>
      </c>
    </row>
    <row r="228" spans="1:11" x14ac:dyDescent="0.25">
      <c r="A228" s="43" t="s">
        <v>164</v>
      </c>
      <c r="B228" s="102" t="s">
        <v>165</v>
      </c>
      <c r="C228" s="42" t="s">
        <v>574</v>
      </c>
      <c r="D228" s="102">
        <v>225</v>
      </c>
      <c r="E228" s="31">
        <v>36.5</v>
      </c>
      <c r="F228" s="76">
        <v>118.52</v>
      </c>
      <c r="G228" s="24">
        <f t="shared" si="9"/>
        <v>4325.9799999999996</v>
      </c>
      <c r="H228" s="31">
        <v>208.65</v>
      </c>
      <c r="I228" s="76">
        <v>50.68</v>
      </c>
      <c r="J228" s="24">
        <f t="shared" si="10"/>
        <v>10574.382</v>
      </c>
      <c r="K228" s="22">
        <f t="shared" si="11"/>
        <v>14900.361999999999</v>
      </c>
    </row>
    <row r="229" spans="1:11" x14ac:dyDescent="0.25">
      <c r="A229" s="43" t="s">
        <v>164</v>
      </c>
      <c r="B229" s="102" t="s">
        <v>165</v>
      </c>
      <c r="C229" s="42" t="s">
        <v>575</v>
      </c>
      <c r="D229" s="102">
        <v>226</v>
      </c>
      <c r="E229" s="31">
        <v>24.56</v>
      </c>
      <c r="F229" s="76">
        <v>118.52</v>
      </c>
      <c r="G229" s="24">
        <f t="shared" si="9"/>
        <v>2910.8511999999996</v>
      </c>
      <c r="H229" s="31">
        <v>55.26</v>
      </c>
      <c r="I229" s="76">
        <v>50.68</v>
      </c>
      <c r="J229" s="24">
        <f t="shared" si="10"/>
        <v>2800.5767999999998</v>
      </c>
      <c r="K229" s="22">
        <f t="shared" si="11"/>
        <v>5711.4279999999999</v>
      </c>
    </row>
    <row r="230" spans="1:11" x14ac:dyDescent="0.25">
      <c r="A230" s="43" t="s">
        <v>164</v>
      </c>
      <c r="B230" s="102" t="s">
        <v>165</v>
      </c>
      <c r="C230" s="42" t="s">
        <v>576</v>
      </c>
      <c r="D230" s="102">
        <v>227</v>
      </c>
      <c r="E230" s="31">
        <v>3.63</v>
      </c>
      <c r="F230" s="76">
        <v>118.52</v>
      </c>
      <c r="G230" s="24">
        <f t="shared" si="9"/>
        <v>430.2276</v>
      </c>
      <c r="H230" s="31">
        <v>6.69</v>
      </c>
      <c r="I230" s="76">
        <v>50.68</v>
      </c>
      <c r="J230" s="24">
        <f t="shared" si="10"/>
        <v>339.04920000000004</v>
      </c>
      <c r="K230" s="22">
        <f t="shared" si="11"/>
        <v>769.27680000000009</v>
      </c>
    </row>
    <row r="231" spans="1:11" x14ac:dyDescent="0.25">
      <c r="A231" s="43" t="s">
        <v>162</v>
      </c>
      <c r="B231" s="102" t="s">
        <v>163</v>
      </c>
      <c r="C231" s="42" t="s">
        <v>572</v>
      </c>
      <c r="D231" s="102">
        <v>228</v>
      </c>
      <c r="E231" s="31">
        <v>9.9700000000000006</v>
      </c>
      <c r="F231" s="76">
        <v>118.52</v>
      </c>
      <c r="G231" s="24">
        <f t="shared" si="9"/>
        <v>1181.6444000000001</v>
      </c>
      <c r="H231" s="31">
        <v>82.67</v>
      </c>
      <c r="I231" s="76">
        <v>50.68</v>
      </c>
      <c r="J231" s="24">
        <f t="shared" si="10"/>
        <v>4189.7156000000004</v>
      </c>
      <c r="K231" s="22">
        <f t="shared" si="11"/>
        <v>5371.3600000000006</v>
      </c>
    </row>
    <row r="232" spans="1:11" x14ac:dyDescent="0.25">
      <c r="A232" s="43" t="s">
        <v>162</v>
      </c>
      <c r="B232" s="102" t="s">
        <v>163</v>
      </c>
      <c r="C232" s="42" t="s">
        <v>573</v>
      </c>
      <c r="D232" s="102">
        <v>229</v>
      </c>
      <c r="E232" s="31">
        <v>17.97</v>
      </c>
      <c r="F232" s="76">
        <v>118.52</v>
      </c>
      <c r="G232" s="24">
        <f t="shared" si="9"/>
        <v>2129.8044</v>
      </c>
      <c r="H232" s="31">
        <v>40.44</v>
      </c>
      <c r="I232" s="76">
        <v>50.68</v>
      </c>
      <c r="J232" s="24">
        <f t="shared" si="10"/>
        <v>2049.4991999999997</v>
      </c>
      <c r="K232" s="22">
        <f t="shared" si="11"/>
        <v>4179.3035999999993</v>
      </c>
    </row>
    <row r="233" spans="1:11" x14ac:dyDescent="0.25">
      <c r="A233" s="56" t="s">
        <v>397</v>
      </c>
      <c r="B233" s="57" t="s">
        <v>398</v>
      </c>
      <c r="C233" s="58" t="s">
        <v>77</v>
      </c>
      <c r="D233" s="102">
        <v>230</v>
      </c>
      <c r="E233" s="31">
        <v>9.43</v>
      </c>
      <c r="F233" s="76">
        <v>118.52</v>
      </c>
      <c r="G233" s="24">
        <f t="shared" si="9"/>
        <v>1117.6435999999999</v>
      </c>
      <c r="H233" s="31">
        <v>21.23</v>
      </c>
      <c r="I233" s="76">
        <v>50.68</v>
      </c>
      <c r="J233" s="24">
        <f t="shared" si="10"/>
        <v>1075.9364</v>
      </c>
      <c r="K233" s="22">
        <f t="shared" si="11"/>
        <v>2193.58</v>
      </c>
    </row>
    <row r="234" spans="1:11" x14ac:dyDescent="0.25">
      <c r="A234" s="69" t="s">
        <v>161</v>
      </c>
      <c r="B234" s="57" t="s">
        <v>53</v>
      </c>
      <c r="C234" s="70" t="s">
        <v>54</v>
      </c>
      <c r="D234" s="102">
        <v>231</v>
      </c>
      <c r="E234" s="31">
        <v>6.11</v>
      </c>
      <c r="F234" s="76">
        <v>118.52</v>
      </c>
      <c r="G234" s="24">
        <f t="shared" si="9"/>
        <v>724.15719999999999</v>
      </c>
      <c r="H234" s="31">
        <v>3.82</v>
      </c>
      <c r="I234" s="76">
        <v>50.68</v>
      </c>
      <c r="J234" s="24">
        <f t="shared" si="10"/>
        <v>193.5976</v>
      </c>
      <c r="K234" s="22">
        <f t="shared" si="11"/>
        <v>917.75479999999993</v>
      </c>
    </row>
    <row r="235" spans="1:11" x14ac:dyDescent="0.25">
      <c r="A235" s="69" t="s">
        <v>161</v>
      </c>
      <c r="B235" s="57" t="s">
        <v>53</v>
      </c>
      <c r="C235" s="70" t="s">
        <v>55</v>
      </c>
      <c r="D235" s="102">
        <v>232</v>
      </c>
      <c r="E235" s="31">
        <v>9.17</v>
      </c>
      <c r="F235" s="76">
        <v>118.52</v>
      </c>
      <c r="G235" s="24">
        <f t="shared" si="9"/>
        <v>1086.8283999999999</v>
      </c>
      <c r="H235" s="31">
        <v>11.46</v>
      </c>
      <c r="I235" s="76">
        <v>50.68</v>
      </c>
      <c r="J235" s="24">
        <f t="shared" si="10"/>
        <v>580.79280000000006</v>
      </c>
      <c r="K235" s="22">
        <f t="shared" si="11"/>
        <v>1667.6212</v>
      </c>
    </row>
    <row r="236" spans="1:11" x14ac:dyDescent="0.25">
      <c r="A236" s="69" t="s">
        <v>161</v>
      </c>
      <c r="B236" s="57" t="s">
        <v>53</v>
      </c>
      <c r="C236" s="70" t="s">
        <v>571</v>
      </c>
      <c r="D236" s="102">
        <v>233</v>
      </c>
      <c r="E236" s="31">
        <v>31.1</v>
      </c>
      <c r="F236" s="76">
        <v>118.52</v>
      </c>
      <c r="G236" s="24">
        <f t="shared" si="9"/>
        <v>3685.9720000000002</v>
      </c>
      <c r="H236" s="31">
        <v>103.74</v>
      </c>
      <c r="I236" s="76">
        <v>50.68</v>
      </c>
      <c r="J236" s="24">
        <f t="shared" si="10"/>
        <v>5257.5432000000001</v>
      </c>
      <c r="K236" s="22">
        <f t="shared" si="11"/>
        <v>8943.5151999999998</v>
      </c>
    </row>
    <row r="237" spans="1:11" x14ac:dyDescent="0.25">
      <c r="A237" s="69" t="s">
        <v>161</v>
      </c>
      <c r="B237" s="57" t="s">
        <v>53</v>
      </c>
      <c r="C237" s="70" t="s">
        <v>58</v>
      </c>
      <c r="D237" s="102">
        <v>234</v>
      </c>
      <c r="E237" s="31">
        <v>10.67</v>
      </c>
      <c r="F237" s="76">
        <v>118.52</v>
      </c>
      <c r="G237" s="24">
        <f t="shared" si="9"/>
        <v>1264.6083999999998</v>
      </c>
      <c r="H237" s="31">
        <v>89.68</v>
      </c>
      <c r="I237" s="76">
        <v>50.68</v>
      </c>
      <c r="J237" s="24">
        <f t="shared" si="10"/>
        <v>4544.9823999999999</v>
      </c>
      <c r="K237" s="22">
        <f t="shared" si="11"/>
        <v>5809.5907999999999</v>
      </c>
    </row>
    <row r="238" spans="1:11" x14ac:dyDescent="0.25">
      <c r="A238" s="69" t="s">
        <v>161</v>
      </c>
      <c r="B238" s="57" t="s">
        <v>53</v>
      </c>
      <c r="C238" s="70" t="s">
        <v>57</v>
      </c>
      <c r="D238" s="102">
        <v>235</v>
      </c>
      <c r="E238" s="31">
        <v>18.57</v>
      </c>
      <c r="F238" s="76">
        <v>118.52</v>
      </c>
      <c r="G238" s="24">
        <f t="shared" si="9"/>
        <v>2200.9164000000001</v>
      </c>
      <c r="H238" s="31">
        <v>41.78</v>
      </c>
      <c r="I238" s="76">
        <v>50.68</v>
      </c>
      <c r="J238" s="24">
        <f t="shared" si="10"/>
        <v>2117.4104000000002</v>
      </c>
      <c r="K238" s="22">
        <f t="shared" si="11"/>
        <v>4318.3268000000007</v>
      </c>
    </row>
    <row r="239" spans="1:11" x14ac:dyDescent="0.25">
      <c r="A239" s="69" t="s">
        <v>161</v>
      </c>
      <c r="B239" s="57" t="s">
        <v>53</v>
      </c>
      <c r="C239" s="70" t="s">
        <v>56</v>
      </c>
      <c r="D239" s="102">
        <v>236</v>
      </c>
      <c r="E239" s="31">
        <v>7.62</v>
      </c>
      <c r="F239" s="76">
        <v>118.52</v>
      </c>
      <c r="G239" s="24">
        <f t="shared" si="9"/>
        <v>903.12239999999997</v>
      </c>
      <c r="H239" s="31">
        <v>5.73</v>
      </c>
      <c r="I239" s="76">
        <v>50.68</v>
      </c>
      <c r="J239" s="24">
        <f t="shared" si="10"/>
        <v>290.39640000000003</v>
      </c>
      <c r="K239" s="22">
        <f t="shared" si="11"/>
        <v>1193.5188000000001</v>
      </c>
    </row>
    <row r="240" spans="1:11" x14ac:dyDescent="0.25">
      <c r="A240" s="69" t="s">
        <v>161</v>
      </c>
      <c r="B240" s="57" t="s">
        <v>53</v>
      </c>
      <c r="C240" s="70" t="s">
        <v>52</v>
      </c>
      <c r="D240" s="102">
        <v>237</v>
      </c>
      <c r="E240" s="31">
        <v>6.68</v>
      </c>
      <c r="F240" s="76">
        <v>118.52</v>
      </c>
      <c r="G240" s="24">
        <f t="shared" si="9"/>
        <v>791.71359999999993</v>
      </c>
      <c r="H240" s="31">
        <v>10.119999999999999</v>
      </c>
      <c r="I240" s="76">
        <v>50.68</v>
      </c>
      <c r="J240" s="24">
        <f t="shared" si="10"/>
        <v>512.88159999999993</v>
      </c>
      <c r="K240" s="22">
        <f t="shared" si="11"/>
        <v>1304.5951999999997</v>
      </c>
    </row>
    <row r="241" spans="1:12" x14ac:dyDescent="0.25">
      <c r="A241" s="44" t="s">
        <v>161</v>
      </c>
      <c r="B241" s="102" t="s">
        <v>53</v>
      </c>
      <c r="C241" s="45" t="s">
        <v>766</v>
      </c>
      <c r="D241" s="102">
        <v>238</v>
      </c>
      <c r="E241" s="31">
        <v>6.3</v>
      </c>
      <c r="F241" s="76">
        <v>118.52</v>
      </c>
      <c r="G241" s="24">
        <f t="shared" si="9"/>
        <v>746.67599999999993</v>
      </c>
      <c r="H241" s="31">
        <v>38.28</v>
      </c>
      <c r="I241" s="76">
        <v>50.68</v>
      </c>
      <c r="J241" s="24">
        <f t="shared" si="10"/>
        <v>1940.0304000000001</v>
      </c>
      <c r="K241" s="22">
        <f t="shared" si="11"/>
        <v>2686.7064</v>
      </c>
    </row>
    <row r="242" spans="1:12" x14ac:dyDescent="0.25">
      <c r="A242" s="43" t="s">
        <v>180</v>
      </c>
      <c r="B242" s="34" t="s">
        <v>12</v>
      </c>
      <c r="C242" s="42" t="s">
        <v>586</v>
      </c>
      <c r="D242" s="102">
        <v>239</v>
      </c>
      <c r="E242" s="31">
        <v>7.15</v>
      </c>
      <c r="F242" s="76">
        <v>118.52</v>
      </c>
      <c r="G242" s="24">
        <f t="shared" si="9"/>
        <v>847.41800000000001</v>
      </c>
      <c r="H242" s="31">
        <v>82.94</v>
      </c>
      <c r="I242" s="76">
        <v>50.68</v>
      </c>
      <c r="J242" s="24">
        <f t="shared" si="10"/>
        <v>4203.3991999999998</v>
      </c>
      <c r="K242" s="22">
        <f t="shared" si="11"/>
        <v>5050.8171999999995</v>
      </c>
    </row>
    <row r="243" spans="1:12" x14ac:dyDescent="0.25">
      <c r="A243" s="43" t="s">
        <v>197</v>
      </c>
      <c r="B243" s="34" t="s">
        <v>12</v>
      </c>
      <c r="C243" s="42" t="s">
        <v>605</v>
      </c>
      <c r="D243" s="102">
        <v>240</v>
      </c>
      <c r="E243" s="31">
        <v>1895.47</v>
      </c>
      <c r="F243" s="76">
        <v>118.52</v>
      </c>
      <c r="G243" s="24">
        <f t="shared" si="9"/>
        <v>224651.10439999998</v>
      </c>
      <c r="H243" s="31">
        <v>66.040000000000006</v>
      </c>
      <c r="I243" s="76">
        <v>50.68</v>
      </c>
      <c r="J243" s="24">
        <f t="shared" si="10"/>
        <v>3346.9072000000001</v>
      </c>
      <c r="K243" s="22">
        <f t="shared" si="11"/>
        <v>227998.01159999997</v>
      </c>
    </row>
    <row r="244" spans="1:12" x14ac:dyDescent="0.25">
      <c r="A244" s="44" t="s">
        <v>337</v>
      </c>
      <c r="B244" s="34" t="s">
        <v>12</v>
      </c>
      <c r="C244" s="45" t="s">
        <v>723</v>
      </c>
      <c r="D244" s="102">
        <v>241</v>
      </c>
      <c r="E244" s="31">
        <v>8.98</v>
      </c>
      <c r="F244" s="76">
        <v>118.52</v>
      </c>
      <c r="G244" s="24">
        <f t="shared" si="9"/>
        <v>1064.3096</v>
      </c>
      <c r="H244" s="31">
        <v>7.17</v>
      </c>
      <c r="I244" s="76">
        <v>50.68</v>
      </c>
      <c r="J244" s="24">
        <f t="shared" si="10"/>
        <v>363.37560000000002</v>
      </c>
      <c r="K244" s="22">
        <f t="shared" si="11"/>
        <v>1427.6852000000001</v>
      </c>
    </row>
    <row r="245" spans="1:12" x14ac:dyDescent="0.25">
      <c r="A245" s="43" t="s">
        <v>413</v>
      </c>
      <c r="B245" s="34" t="s">
        <v>12</v>
      </c>
      <c r="C245" s="42" t="s">
        <v>790</v>
      </c>
      <c r="D245" s="102">
        <v>242</v>
      </c>
      <c r="E245" s="31">
        <v>3.14</v>
      </c>
      <c r="F245" s="76">
        <v>118.52</v>
      </c>
      <c r="G245" s="24">
        <f t="shared" si="9"/>
        <v>372.15280000000001</v>
      </c>
      <c r="H245" s="31">
        <v>15.72</v>
      </c>
      <c r="I245" s="76">
        <v>50.68</v>
      </c>
      <c r="J245" s="24">
        <f t="shared" si="10"/>
        <v>796.68960000000004</v>
      </c>
      <c r="K245" s="22">
        <f t="shared" si="11"/>
        <v>1168.8424</v>
      </c>
    </row>
    <row r="246" spans="1:12" x14ac:dyDescent="0.25">
      <c r="A246" s="43" t="s">
        <v>414</v>
      </c>
      <c r="B246" s="34" t="s">
        <v>12</v>
      </c>
      <c r="C246" s="42" t="s">
        <v>791</v>
      </c>
      <c r="D246" s="102">
        <v>243</v>
      </c>
      <c r="E246" s="31">
        <v>1.73</v>
      </c>
      <c r="F246" s="76">
        <v>118.52</v>
      </c>
      <c r="G246" s="24">
        <f t="shared" si="9"/>
        <v>205.03959999999998</v>
      </c>
      <c r="H246" s="31">
        <v>37.020000000000003</v>
      </c>
      <c r="I246" s="76">
        <v>50.68</v>
      </c>
      <c r="J246" s="24">
        <f t="shared" si="10"/>
        <v>1876.1736000000001</v>
      </c>
      <c r="K246" s="22">
        <f t="shared" si="11"/>
        <v>2081.2132000000001</v>
      </c>
    </row>
    <row r="247" spans="1:12" x14ac:dyDescent="0.25">
      <c r="A247" s="43" t="s">
        <v>415</v>
      </c>
      <c r="B247" s="34" t="s">
        <v>12</v>
      </c>
      <c r="C247" s="42" t="s">
        <v>792</v>
      </c>
      <c r="D247" s="102">
        <v>244</v>
      </c>
      <c r="E247" s="31">
        <v>9.32</v>
      </c>
      <c r="F247" s="76">
        <v>118.52</v>
      </c>
      <c r="G247" s="24">
        <f t="shared" si="9"/>
        <v>1104.6063999999999</v>
      </c>
      <c r="H247" s="31">
        <v>46.8</v>
      </c>
      <c r="I247" s="76">
        <v>50.68</v>
      </c>
      <c r="J247" s="24">
        <f t="shared" si="10"/>
        <v>2371.8240000000001</v>
      </c>
      <c r="K247" s="22">
        <f t="shared" si="11"/>
        <v>3476.4304000000002</v>
      </c>
    </row>
    <row r="248" spans="1:12" x14ac:dyDescent="0.25">
      <c r="A248" s="43" t="s">
        <v>416</v>
      </c>
      <c r="B248" s="34" t="s">
        <v>12</v>
      </c>
      <c r="C248" s="42" t="s">
        <v>793</v>
      </c>
      <c r="D248" s="102">
        <v>245</v>
      </c>
      <c r="E248" s="31">
        <v>2920</v>
      </c>
      <c r="F248" s="76">
        <v>118.52</v>
      </c>
      <c r="G248" s="24">
        <f t="shared" si="9"/>
        <v>346078.39999999997</v>
      </c>
      <c r="H248" s="31">
        <v>4745</v>
      </c>
      <c r="I248" s="76">
        <v>50.68</v>
      </c>
      <c r="J248" s="24">
        <f t="shared" si="10"/>
        <v>240476.6</v>
      </c>
      <c r="K248" s="22">
        <f t="shared" si="11"/>
        <v>586555</v>
      </c>
    </row>
    <row r="249" spans="1:12" s="81" customFormat="1" x14ac:dyDescent="0.25">
      <c r="A249" s="43" t="s">
        <v>417</v>
      </c>
      <c r="B249" s="34" t="s">
        <v>12</v>
      </c>
      <c r="C249" s="42" t="s">
        <v>794</v>
      </c>
      <c r="D249" s="88">
        <v>246</v>
      </c>
      <c r="E249" s="90"/>
      <c r="F249" s="79">
        <v>118.52</v>
      </c>
      <c r="G249" s="79">
        <f t="shared" si="9"/>
        <v>0</v>
      </c>
      <c r="H249" s="90"/>
      <c r="I249" s="79">
        <v>50.68</v>
      </c>
      <c r="J249" s="79">
        <f t="shared" si="10"/>
        <v>0</v>
      </c>
      <c r="K249" s="80">
        <f t="shared" si="11"/>
        <v>0</v>
      </c>
      <c r="L249" s="106"/>
    </row>
    <row r="250" spans="1:12" s="67" customFormat="1" x14ac:dyDescent="0.25">
      <c r="A250" s="43" t="s">
        <v>418</v>
      </c>
      <c r="B250" s="34" t="s">
        <v>12</v>
      </c>
      <c r="C250" s="42" t="s">
        <v>795</v>
      </c>
      <c r="D250" s="35">
        <v>247</v>
      </c>
      <c r="E250" s="36">
        <v>183.6</v>
      </c>
      <c r="F250" s="65">
        <v>118.52</v>
      </c>
      <c r="G250" s="65">
        <f t="shared" si="9"/>
        <v>21760.271999999997</v>
      </c>
      <c r="H250" s="36">
        <v>28758</v>
      </c>
      <c r="I250" s="65">
        <v>50.68</v>
      </c>
      <c r="J250" s="65">
        <f t="shared" si="10"/>
        <v>1457455.44</v>
      </c>
      <c r="K250" s="66">
        <f t="shared" si="11"/>
        <v>1479215.7119999998</v>
      </c>
      <c r="L250" s="105"/>
    </row>
    <row r="251" spans="1:12" s="67" customFormat="1" x14ac:dyDescent="0.25">
      <c r="A251" s="43" t="s">
        <v>419</v>
      </c>
      <c r="B251" s="34" t="s">
        <v>12</v>
      </c>
      <c r="C251" s="42" t="s">
        <v>796</v>
      </c>
      <c r="D251" s="35">
        <v>248</v>
      </c>
      <c r="E251" s="36">
        <v>62415</v>
      </c>
      <c r="F251" s="65">
        <v>118.52</v>
      </c>
      <c r="G251" s="65">
        <f t="shared" si="9"/>
        <v>7397425.7999999998</v>
      </c>
      <c r="H251" s="36">
        <v>79570</v>
      </c>
      <c r="I251" s="65">
        <v>50.68</v>
      </c>
      <c r="J251" s="65">
        <f t="shared" si="10"/>
        <v>4032607.6</v>
      </c>
      <c r="K251" s="66">
        <f t="shared" si="11"/>
        <v>11430033.4</v>
      </c>
      <c r="L251" s="105"/>
    </row>
    <row r="252" spans="1:12" x14ac:dyDescent="0.25">
      <c r="A252" s="43" t="s">
        <v>420</v>
      </c>
      <c r="B252" s="34" t="s">
        <v>12</v>
      </c>
      <c r="C252" s="42" t="s">
        <v>797</v>
      </c>
      <c r="D252" s="102">
        <v>249</v>
      </c>
      <c r="E252" s="31">
        <v>244550</v>
      </c>
      <c r="F252" s="76">
        <v>118.52</v>
      </c>
      <c r="G252" s="24">
        <f t="shared" si="9"/>
        <v>28984066</v>
      </c>
      <c r="H252" s="31">
        <v>25915</v>
      </c>
      <c r="I252" s="76">
        <v>50.68</v>
      </c>
      <c r="J252" s="24">
        <f t="shared" si="10"/>
        <v>1313372.2</v>
      </c>
      <c r="K252" s="22">
        <f t="shared" si="11"/>
        <v>30297438.199999999</v>
      </c>
    </row>
    <row r="253" spans="1:12" ht="15" customHeight="1" x14ac:dyDescent="0.25">
      <c r="A253" s="43" t="s">
        <v>421</v>
      </c>
      <c r="B253" s="34" t="s">
        <v>12</v>
      </c>
      <c r="C253" s="42" t="s">
        <v>798</v>
      </c>
      <c r="D253" s="102">
        <v>250</v>
      </c>
      <c r="E253" s="92">
        <v>240090</v>
      </c>
      <c r="F253" s="76">
        <v>118.52</v>
      </c>
      <c r="G253" s="24">
        <f t="shared" si="9"/>
        <v>28455466.800000001</v>
      </c>
      <c r="H253" s="92">
        <v>141600</v>
      </c>
      <c r="I253" s="76">
        <v>50.68</v>
      </c>
      <c r="J253" s="24">
        <f t="shared" si="10"/>
        <v>7176288</v>
      </c>
      <c r="K253" s="22">
        <f t="shared" si="11"/>
        <v>35631754.799999997</v>
      </c>
    </row>
    <row r="254" spans="1:12" x14ac:dyDescent="0.25">
      <c r="A254" s="43" t="s">
        <v>422</v>
      </c>
      <c r="B254" s="34" t="s">
        <v>12</v>
      </c>
      <c r="C254" s="42" t="s">
        <v>799</v>
      </c>
      <c r="D254" s="102">
        <v>251</v>
      </c>
      <c r="E254" s="32">
        <v>133610</v>
      </c>
      <c r="F254" s="76">
        <v>118.52</v>
      </c>
      <c r="G254" s="24">
        <f t="shared" si="9"/>
        <v>15835457.199999999</v>
      </c>
      <c r="H254" s="33">
        <v>105890</v>
      </c>
      <c r="I254" s="76">
        <v>50.68</v>
      </c>
      <c r="J254" s="24">
        <f t="shared" si="10"/>
        <v>5366505.2</v>
      </c>
      <c r="K254" s="22">
        <f t="shared" si="11"/>
        <v>21201962.399999999</v>
      </c>
    </row>
    <row r="255" spans="1:12" x14ac:dyDescent="0.25">
      <c r="A255" s="43" t="s">
        <v>423</v>
      </c>
      <c r="B255" s="34" t="s">
        <v>12</v>
      </c>
      <c r="C255" s="42" t="s">
        <v>800</v>
      </c>
      <c r="D255" s="102">
        <v>252</v>
      </c>
      <c r="E255" s="32">
        <v>7584</v>
      </c>
      <c r="F255" s="76">
        <v>118.52</v>
      </c>
      <c r="G255" s="24">
        <f t="shared" si="9"/>
        <v>898855.67999999993</v>
      </c>
      <c r="H255" s="33">
        <v>23778</v>
      </c>
      <c r="I255" s="76">
        <v>50.68</v>
      </c>
      <c r="J255" s="24">
        <f t="shared" si="10"/>
        <v>1205069.04</v>
      </c>
      <c r="K255" s="22">
        <f t="shared" si="11"/>
        <v>2103924.7199999997</v>
      </c>
    </row>
    <row r="256" spans="1:12" x14ac:dyDescent="0.25">
      <c r="A256" s="43" t="s">
        <v>424</v>
      </c>
      <c r="B256" s="34" t="s">
        <v>12</v>
      </c>
      <c r="C256" s="42" t="s">
        <v>801</v>
      </c>
      <c r="D256" s="102">
        <v>253</v>
      </c>
      <c r="E256" s="32">
        <v>47085</v>
      </c>
      <c r="F256" s="76">
        <v>118.52</v>
      </c>
      <c r="G256" s="24">
        <f t="shared" si="9"/>
        <v>5580514.2000000002</v>
      </c>
      <c r="H256" s="33">
        <v>44165</v>
      </c>
      <c r="I256" s="76">
        <v>50.68</v>
      </c>
      <c r="J256" s="24">
        <f t="shared" si="10"/>
        <v>2238282.2000000002</v>
      </c>
      <c r="K256" s="22">
        <f t="shared" si="11"/>
        <v>7818796.4000000004</v>
      </c>
    </row>
    <row r="257" spans="1:11" x14ac:dyDescent="0.25">
      <c r="A257" s="44" t="s">
        <v>425</v>
      </c>
      <c r="B257" s="34" t="s">
        <v>12</v>
      </c>
      <c r="C257" s="45" t="s">
        <v>802</v>
      </c>
      <c r="D257" s="102">
        <v>254</v>
      </c>
      <c r="E257" s="31">
        <v>14.03</v>
      </c>
      <c r="F257" s="76">
        <v>118.52</v>
      </c>
      <c r="G257" s="24">
        <f t="shared" si="9"/>
        <v>1662.8355999999999</v>
      </c>
      <c r="H257" s="31">
        <v>9.16</v>
      </c>
      <c r="I257" s="76">
        <v>50.68</v>
      </c>
      <c r="J257" s="24">
        <f t="shared" si="10"/>
        <v>464.22879999999998</v>
      </c>
      <c r="K257" s="22">
        <f t="shared" si="11"/>
        <v>2127.0643999999998</v>
      </c>
    </row>
    <row r="258" spans="1:11" x14ac:dyDescent="0.25">
      <c r="A258" s="44" t="s">
        <v>426</v>
      </c>
      <c r="B258" s="34" t="s">
        <v>12</v>
      </c>
      <c r="C258" s="45" t="s">
        <v>803</v>
      </c>
      <c r="D258" s="102">
        <v>255</v>
      </c>
      <c r="E258" s="31">
        <v>8.85</v>
      </c>
      <c r="F258" s="76">
        <v>118.52</v>
      </c>
      <c r="G258" s="24">
        <f t="shared" si="9"/>
        <v>1048.9019999999998</v>
      </c>
      <c r="H258" s="31">
        <v>7.02</v>
      </c>
      <c r="I258" s="76">
        <v>50.68</v>
      </c>
      <c r="J258" s="24">
        <f t="shared" si="10"/>
        <v>355.77359999999999</v>
      </c>
      <c r="K258" s="22">
        <f t="shared" si="11"/>
        <v>1404.6755999999998</v>
      </c>
    </row>
    <row r="259" spans="1:11" x14ac:dyDescent="0.25">
      <c r="A259" s="43" t="s">
        <v>427</v>
      </c>
      <c r="B259" s="34" t="s">
        <v>12</v>
      </c>
      <c r="C259" s="42" t="s">
        <v>804</v>
      </c>
      <c r="D259" s="102">
        <v>256</v>
      </c>
      <c r="E259" s="31">
        <v>10.95</v>
      </c>
      <c r="F259" s="76">
        <v>118.52</v>
      </c>
      <c r="G259" s="24">
        <f t="shared" ref="G259:G322" si="12">SUM(E259*F259)</f>
        <v>1297.7939999999999</v>
      </c>
      <c r="H259" s="31">
        <v>10.95</v>
      </c>
      <c r="I259" s="76">
        <v>50.68</v>
      </c>
      <c r="J259" s="24">
        <f t="shared" ref="J259:J322" si="13">SUM(H259*I259)</f>
        <v>554.94599999999991</v>
      </c>
      <c r="K259" s="22">
        <f t="shared" ref="K259:K322" si="14">SUM(J259+G259)</f>
        <v>1852.7399999999998</v>
      </c>
    </row>
    <row r="260" spans="1:11" x14ac:dyDescent="0.25">
      <c r="A260" s="43" t="s">
        <v>428</v>
      </c>
      <c r="B260" s="34" t="s">
        <v>12</v>
      </c>
      <c r="C260" s="42" t="s">
        <v>805</v>
      </c>
      <c r="D260" s="102">
        <v>257</v>
      </c>
      <c r="E260" s="31">
        <v>6.42</v>
      </c>
      <c r="F260" s="76">
        <v>118.52</v>
      </c>
      <c r="G260" s="24">
        <f t="shared" si="12"/>
        <v>760.89839999999992</v>
      </c>
      <c r="H260" s="31">
        <v>8.2200000000000006</v>
      </c>
      <c r="I260" s="76">
        <v>50.68</v>
      </c>
      <c r="J260" s="24">
        <f t="shared" si="13"/>
        <v>416.58960000000002</v>
      </c>
      <c r="K260" s="22">
        <f t="shared" si="14"/>
        <v>1177.4879999999998</v>
      </c>
    </row>
    <row r="261" spans="1:11" x14ac:dyDescent="0.25">
      <c r="A261" s="43" t="s">
        <v>429</v>
      </c>
      <c r="B261" s="34" t="s">
        <v>12</v>
      </c>
      <c r="C261" s="42" t="s">
        <v>569</v>
      </c>
      <c r="D261" s="102">
        <v>258</v>
      </c>
      <c r="E261" s="31">
        <v>7.61</v>
      </c>
      <c r="F261" s="76">
        <v>118.52</v>
      </c>
      <c r="G261" s="24">
        <f t="shared" si="12"/>
        <v>901.93719999999996</v>
      </c>
      <c r="H261" s="31">
        <v>7.08</v>
      </c>
      <c r="I261" s="76">
        <v>50.68</v>
      </c>
      <c r="J261" s="24">
        <f t="shared" si="13"/>
        <v>358.81439999999998</v>
      </c>
      <c r="K261" s="22">
        <f t="shared" si="14"/>
        <v>1260.7516000000001</v>
      </c>
    </row>
    <row r="262" spans="1:11" x14ac:dyDescent="0.25">
      <c r="A262" s="43" t="s">
        <v>430</v>
      </c>
      <c r="B262" s="34" t="s">
        <v>12</v>
      </c>
      <c r="C262" s="42" t="s">
        <v>806</v>
      </c>
      <c r="D262" s="102">
        <v>259</v>
      </c>
      <c r="E262" s="31">
        <v>9.42</v>
      </c>
      <c r="F262" s="76">
        <v>118.52</v>
      </c>
      <c r="G262" s="24">
        <f t="shared" si="12"/>
        <v>1116.4584</v>
      </c>
      <c r="H262" s="31">
        <v>16.64</v>
      </c>
      <c r="I262" s="76">
        <v>50.68</v>
      </c>
      <c r="J262" s="24">
        <f t="shared" si="13"/>
        <v>843.3152</v>
      </c>
      <c r="K262" s="22">
        <f t="shared" si="14"/>
        <v>1959.7736</v>
      </c>
    </row>
    <row r="263" spans="1:11" x14ac:dyDescent="0.25">
      <c r="A263" s="43" t="s">
        <v>431</v>
      </c>
      <c r="B263" s="34" t="s">
        <v>12</v>
      </c>
      <c r="C263" s="42" t="s">
        <v>807</v>
      </c>
      <c r="D263" s="102">
        <v>260</v>
      </c>
      <c r="E263" s="31">
        <v>7.87</v>
      </c>
      <c r="F263" s="76">
        <v>118.52</v>
      </c>
      <c r="G263" s="24">
        <f t="shared" si="12"/>
        <v>932.75239999999997</v>
      </c>
      <c r="H263" s="31">
        <v>6.49</v>
      </c>
      <c r="I263" s="76">
        <v>50.68</v>
      </c>
      <c r="J263" s="24">
        <f t="shared" si="13"/>
        <v>328.91320000000002</v>
      </c>
      <c r="K263" s="22">
        <f t="shared" si="14"/>
        <v>1261.6656</v>
      </c>
    </row>
    <row r="264" spans="1:11" x14ac:dyDescent="0.25">
      <c r="A264" s="43" t="s">
        <v>432</v>
      </c>
      <c r="B264" s="34" t="s">
        <v>12</v>
      </c>
      <c r="C264" s="42" t="s">
        <v>808</v>
      </c>
      <c r="D264" s="102">
        <v>261</v>
      </c>
      <c r="E264" s="31">
        <v>9.16</v>
      </c>
      <c r="F264" s="76">
        <v>118.52</v>
      </c>
      <c r="G264" s="24">
        <f t="shared" si="12"/>
        <v>1085.6432</v>
      </c>
      <c r="H264" s="31">
        <v>7.86</v>
      </c>
      <c r="I264" s="76">
        <v>50.68</v>
      </c>
      <c r="J264" s="24">
        <f t="shared" si="13"/>
        <v>398.34480000000002</v>
      </c>
      <c r="K264" s="22">
        <f t="shared" si="14"/>
        <v>1483.9880000000001</v>
      </c>
    </row>
    <row r="265" spans="1:11" x14ac:dyDescent="0.25">
      <c r="A265" s="43" t="s">
        <v>433</v>
      </c>
      <c r="B265" s="34" t="s">
        <v>12</v>
      </c>
      <c r="C265" s="42" t="s">
        <v>809</v>
      </c>
      <c r="D265" s="102">
        <v>262</v>
      </c>
      <c r="E265" s="31">
        <v>6.01</v>
      </c>
      <c r="F265" s="76">
        <v>118.52</v>
      </c>
      <c r="G265" s="24">
        <f t="shared" si="12"/>
        <v>712.3051999999999</v>
      </c>
      <c r="H265" s="31">
        <v>8.11</v>
      </c>
      <c r="I265" s="76">
        <v>50.68</v>
      </c>
      <c r="J265" s="24">
        <f t="shared" si="13"/>
        <v>411.01479999999998</v>
      </c>
      <c r="K265" s="22">
        <f t="shared" si="14"/>
        <v>1123.32</v>
      </c>
    </row>
    <row r="266" spans="1:11" x14ac:dyDescent="0.25">
      <c r="A266" s="43" t="s">
        <v>434</v>
      </c>
      <c r="B266" s="34" t="s">
        <v>12</v>
      </c>
      <c r="C266" s="42" t="s">
        <v>810</v>
      </c>
      <c r="D266" s="102">
        <v>263</v>
      </c>
      <c r="E266" s="31">
        <v>6.1</v>
      </c>
      <c r="F266" s="76">
        <v>118.52</v>
      </c>
      <c r="G266" s="24">
        <f t="shared" si="12"/>
        <v>722.97199999999998</v>
      </c>
      <c r="H266" s="31">
        <v>9.65</v>
      </c>
      <c r="I266" s="76">
        <v>50.68</v>
      </c>
      <c r="J266" s="24">
        <f t="shared" si="13"/>
        <v>489.06200000000001</v>
      </c>
      <c r="K266" s="22">
        <f t="shared" si="14"/>
        <v>1212.0340000000001</v>
      </c>
    </row>
    <row r="267" spans="1:11" x14ac:dyDescent="0.25">
      <c r="A267" s="43" t="s">
        <v>435</v>
      </c>
      <c r="B267" s="34" t="s">
        <v>12</v>
      </c>
      <c r="C267" s="42" t="s">
        <v>811</v>
      </c>
      <c r="D267" s="102">
        <v>264</v>
      </c>
      <c r="E267" s="31">
        <v>6.77</v>
      </c>
      <c r="F267" s="76">
        <v>118.52</v>
      </c>
      <c r="G267" s="24">
        <f t="shared" si="12"/>
        <v>802.3803999999999</v>
      </c>
      <c r="H267" s="31">
        <v>31.31</v>
      </c>
      <c r="I267" s="76">
        <v>50.68</v>
      </c>
      <c r="J267" s="24">
        <f t="shared" si="13"/>
        <v>1586.7908</v>
      </c>
      <c r="K267" s="22">
        <f t="shared" si="14"/>
        <v>2389.1711999999998</v>
      </c>
    </row>
    <row r="268" spans="1:11" x14ac:dyDescent="0.25">
      <c r="A268" s="43" t="s">
        <v>436</v>
      </c>
      <c r="B268" s="34" t="s">
        <v>12</v>
      </c>
      <c r="C268" s="42" t="s">
        <v>812</v>
      </c>
      <c r="D268" s="102">
        <v>265</v>
      </c>
      <c r="E268" s="31">
        <v>8.07</v>
      </c>
      <c r="F268" s="76">
        <v>118.52</v>
      </c>
      <c r="G268" s="24">
        <f t="shared" si="12"/>
        <v>956.45640000000003</v>
      </c>
      <c r="H268" s="31">
        <v>22.61</v>
      </c>
      <c r="I268" s="76">
        <v>50.68</v>
      </c>
      <c r="J268" s="24">
        <f t="shared" si="13"/>
        <v>1145.8748000000001</v>
      </c>
      <c r="K268" s="22">
        <f t="shared" si="14"/>
        <v>2102.3312000000001</v>
      </c>
    </row>
    <row r="269" spans="1:11" x14ac:dyDescent="0.25">
      <c r="A269" s="43" t="s">
        <v>437</v>
      </c>
      <c r="B269" s="34" t="s">
        <v>12</v>
      </c>
      <c r="C269" s="42" t="s">
        <v>813</v>
      </c>
      <c r="D269" s="102">
        <v>266</v>
      </c>
      <c r="E269" s="31">
        <v>6.17</v>
      </c>
      <c r="F269" s="76">
        <v>118.52</v>
      </c>
      <c r="G269" s="24">
        <f t="shared" si="12"/>
        <v>731.26839999999993</v>
      </c>
      <c r="H269" s="31">
        <v>15.09</v>
      </c>
      <c r="I269" s="76">
        <v>50.68</v>
      </c>
      <c r="J269" s="24">
        <f t="shared" si="13"/>
        <v>764.76120000000003</v>
      </c>
      <c r="K269" s="22">
        <f t="shared" si="14"/>
        <v>1496.0295999999998</v>
      </c>
    </row>
    <row r="270" spans="1:11" x14ac:dyDescent="0.25">
      <c r="A270" s="43" t="s">
        <v>438</v>
      </c>
      <c r="B270" s="34" t="s">
        <v>12</v>
      </c>
      <c r="C270" s="42" t="s">
        <v>814</v>
      </c>
      <c r="D270" s="102">
        <v>267</v>
      </c>
      <c r="E270" s="31">
        <v>6.77</v>
      </c>
      <c r="F270" s="76">
        <v>118.52</v>
      </c>
      <c r="G270" s="24">
        <f t="shared" si="12"/>
        <v>802.3803999999999</v>
      </c>
      <c r="H270" s="31">
        <v>5.96</v>
      </c>
      <c r="I270" s="76">
        <v>50.68</v>
      </c>
      <c r="J270" s="24">
        <f t="shared" si="13"/>
        <v>302.05279999999999</v>
      </c>
      <c r="K270" s="22">
        <f t="shared" si="14"/>
        <v>1104.4331999999999</v>
      </c>
    </row>
    <row r="271" spans="1:11" x14ac:dyDescent="0.25">
      <c r="A271" s="43" t="s">
        <v>439</v>
      </c>
      <c r="B271" s="34" t="s">
        <v>12</v>
      </c>
      <c r="C271" s="42" t="s">
        <v>815</v>
      </c>
      <c r="D271" s="102">
        <v>268</v>
      </c>
      <c r="E271" s="31">
        <v>7.08</v>
      </c>
      <c r="F271" s="76">
        <v>118.52</v>
      </c>
      <c r="G271" s="24">
        <f t="shared" si="12"/>
        <v>839.12159999999994</v>
      </c>
      <c r="H271" s="31">
        <v>7.08</v>
      </c>
      <c r="I271" s="76">
        <v>50.68</v>
      </c>
      <c r="J271" s="24">
        <f t="shared" si="13"/>
        <v>358.81439999999998</v>
      </c>
      <c r="K271" s="22">
        <f t="shared" si="14"/>
        <v>1197.9359999999999</v>
      </c>
    </row>
    <row r="272" spans="1:11" x14ac:dyDescent="0.25">
      <c r="A272" s="44" t="s">
        <v>440</v>
      </c>
      <c r="B272" s="34" t="s">
        <v>12</v>
      </c>
      <c r="C272" s="45" t="s">
        <v>816</v>
      </c>
      <c r="D272" s="102">
        <v>269</v>
      </c>
      <c r="E272" s="31">
        <v>6.67</v>
      </c>
      <c r="F272" s="76">
        <v>118.52</v>
      </c>
      <c r="G272" s="24">
        <f t="shared" si="12"/>
        <v>790.52839999999992</v>
      </c>
      <c r="H272" s="31">
        <v>5.73</v>
      </c>
      <c r="I272" s="76">
        <v>50.68</v>
      </c>
      <c r="J272" s="24">
        <f t="shared" si="13"/>
        <v>290.39640000000003</v>
      </c>
      <c r="K272" s="22">
        <f t="shared" si="14"/>
        <v>1080.9248</v>
      </c>
    </row>
    <row r="273" spans="1:11" x14ac:dyDescent="0.25">
      <c r="A273" s="44" t="s">
        <v>441</v>
      </c>
      <c r="B273" s="34" t="s">
        <v>12</v>
      </c>
      <c r="C273" s="54" t="s">
        <v>817</v>
      </c>
      <c r="D273" s="102">
        <v>270</v>
      </c>
      <c r="E273" s="31">
        <v>6.04</v>
      </c>
      <c r="F273" s="76">
        <v>118.52</v>
      </c>
      <c r="G273" s="24">
        <f t="shared" si="12"/>
        <v>715.86079999999993</v>
      </c>
      <c r="H273" s="31">
        <v>15.27</v>
      </c>
      <c r="I273" s="76">
        <v>50.68</v>
      </c>
      <c r="J273" s="24">
        <f t="shared" si="13"/>
        <v>773.8836</v>
      </c>
      <c r="K273" s="22">
        <f t="shared" si="14"/>
        <v>1489.7444</v>
      </c>
    </row>
    <row r="274" spans="1:11" x14ac:dyDescent="0.25">
      <c r="A274" s="44" t="s">
        <v>442</v>
      </c>
      <c r="B274" s="99" t="s">
        <v>12</v>
      </c>
      <c r="C274" s="42" t="s">
        <v>818</v>
      </c>
      <c r="D274" s="102">
        <v>271</v>
      </c>
      <c r="E274" s="31">
        <v>5.44</v>
      </c>
      <c r="F274" s="76">
        <v>118.52</v>
      </c>
      <c r="G274" s="24">
        <f t="shared" si="12"/>
        <v>644.74880000000007</v>
      </c>
      <c r="H274" s="31">
        <v>4.46</v>
      </c>
      <c r="I274" s="76">
        <v>50.68</v>
      </c>
      <c r="J274" s="24">
        <f t="shared" si="13"/>
        <v>226.03280000000001</v>
      </c>
      <c r="K274" s="22">
        <f t="shared" si="14"/>
        <v>870.78160000000003</v>
      </c>
    </row>
    <row r="275" spans="1:11" x14ac:dyDescent="0.25">
      <c r="A275" s="43" t="s">
        <v>443</v>
      </c>
      <c r="B275" s="34" t="s">
        <v>12</v>
      </c>
      <c r="C275" s="42" t="s">
        <v>819</v>
      </c>
      <c r="D275" s="102">
        <v>272</v>
      </c>
      <c r="E275" s="31">
        <v>5.61</v>
      </c>
      <c r="F275" s="76">
        <v>118.52</v>
      </c>
      <c r="G275" s="24">
        <f t="shared" si="12"/>
        <v>664.8972</v>
      </c>
      <c r="H275" s="31">
        <v>10.4</v>
      </c>
      <c r="I275" s="76">
        <v>50.68</v>
      </c>
      <c r="J275" s="24">
        <f t="shared" si="13"/>
        <v>527.072</v>
      </c>
      <c r="K275" s="22">
        <f t="shared" si="14"/>
        <v>1191.9692</v>
      </c>
    </row>
    <row r="276" spans="1:11" x14ac:dyDescent="0.25">
      <c r="A276" s="43" t="s">
        <v>444</v>
      </c>
      <c r="B276" s="34" t="s">
        <v>12</v>
      </c>
      <c r="C276" s="42" t="s">
        <v>820</v>
      </c>
      <c r="D276" s="102">
        <v>273</v>
      </c>
      <c r="E276" s="31">
        <v>5.5</v>
      </c>
      <c r="F276" s="76">
        <v>118.52</v>
      </c>
      <c r="G276" s="24">
        <f t="shared" si="12"/>
        <v>651.86</v>
      </c>
      <c r="H276" s="31">
        <v>12.73</v>
      </c>
      <c r="I276" s="76">
        <v>50.68</v>
      </c>
      <c r="J276" s="24">
        <f t="shared" si="13"/>
        <v>645.15639999999996</v>
      </c>
      <c r="K276" s="22">
        <f t="shared" si="14"/>
        <v>1297.0164</v>
      </c>
    </row>
    <row r="277" spans="1:11" x14ac:dyDescent="0.25">
      <c r="A277" s="43" t="s">
        <v>445</v>
      </c>
      <c r="B277" s="34" t="s">
        <v>12</v>
      </c>
      <c r="C277" s="42" t="s">
        <v>821</v>
      </c>
      <c r="D277" s="102">
        <v>274</v>
      </c>
      <c r="E277" s="31">
        <v>6.56</v>
      </c>
      <c r="F277" s="76">
        <v>118.52</v>
      </c>
      <c r="G277" s="24">
        <f t="shared" si="12"/>
        <v>777.49119999999994</v>
      </c>
      <c r="H277" s="31">
        <v>4.72</v>
      </c>
      <c r="I277" s="76">
        <v>50.68</v>
      </c>
      <c r="J277" s="24">
        <f t="shared" si="13"/>
        <v>239.20959999999999</v>
      </c>
      <c r="K277" s="22">
        <f t="shared" si="14"/>
        <v>1016.7008</v>
      </c>
    </row>
    <row r="278" spans="1:11" x14ac:dyDescent="0.25">
      <c r="A278" s="43" t="s">
        <v>446</v>
      </c>
      <c r="B278" s="34" t="s">
        <v>12</v>
      </c>
      <c r="C278" s="42" t="s">
        <v>822</v>
      </c>
      <c r="D278" s="102">
        <v>275</v>
      </c>
      <c r="E278" s="31">
        <v>8.1199999999999992</v>
      </c>
      <c r="F278" s="76">
        <v>118.52</v>
      </c>
      <c r="G278" s="24">
        <f t="shared" si="12"/>
        <v>962.38239999999985</v>
      </c>
      <c r="H278" s="31">
        <v>25.08</v>
      </c>
      <c r="I278" s="76">
        <v>50.68</v>
      </c>
      <c r="J278" s="24">
        <f t="shared" si="13"/>
        <v>1271.0544</v>
      </c>
      <c r="K278" s="22">
        <f t="shared" si="14"/>
        <v>2233.4367999999999</v>
      </c>
    </row>
    <row r="279" spans="1:11" x14ac:dyDescent="0.25">
      <c r="A279" s="43" t="s">
        <v>447</v>
      </c>
      <c r="B279" s="34" t="s">
        <v>12</v>
      </c>
      <c r="C279" s="42" t="s">
        <v>823</v>
      </c>
      <c r="D279" s="102">
        <v>276</v>
      </c>
      <c r="E279" s="31">
        <v>4.8600000000000003</v>
      </c>
      <c r="F279" s="76">
        <v>118.52</v>
      </c>
      <c r="G279" s="24">
        <f t="shared" si="12"/>
        <v>576.00720000000001</v>
      </c>
      <c r="H279" s="31">
        <v>4.46</v>
      </c>
      <c r="I279" s="76">
        <v>50.68</v>
      </c>
      <c r="J279" s="24">
        <f t="shared" si="13"/>
        <v>226.03280000000001</v>
      </c>
      <c r="K279" s="22">
        <f t="shared" si="14"/>
        <v>802.04</v>
      </c>
    </row>
    <row r="280" spans="1:11" x14ac:dyDescent="0.25">
      <c r="A280" s="43" t="s">
        <v>448</v>
      </c>
      <c r="B280" s="34" t="s">
        <v>12</v>
      </c>
      <c r="C280" s="42" t="s">
        <v>824</v>
      </c>
      <c r="D280" s="102">
        <v>277</v>
      </c>
      <c r="E280" s="31">
        <v>9.89</v>
      </c>
      <c r="F280" s="76">
        <v>118.52</v>
      </c>
      <c r="G280" s="24">
        <f t="shared" si="12"/>
        <v>1172.1628000000001</v>
      </c>
      <c r="H280" s="31">
        <v>7.93</v>
      </c>
      <c r="I280" s="76">
        <v>50.68</v>
      </c>
      <c r="J280" s="24">
        <f t="shared" si="13"/>
        <v>401.89240000000001</v>
      </c>
      <c r="K280" s="22">
        <f t="shared" si="14"/>
        <v>1574.0552</v>
      </c>
    </row>
    <row r="281" spans="1:11" x14ac:dyDescent="0.25">
      <c r="A281" s="43" t="s">
        <v>449</v>
      </c>
      <c r="B281" s="34" t="s">
        <v>12</v>
      </c>
      <c r="C281" s="42" t="s">
        <v>825</v>
      </c>
      <c r="D281" s="102">
        <v>278</v>
      </c>
      <c r="E281" s="31">
        <v>7.92</v>
      </c>
      <c r="F281" s="76">
        <v>118.52</v>
      </c>
      <c r="G281" s="24">
        <f t="shared" si="12"/>
        <v>938.67840000000001</v>
      </c>
      <c r="H281" s="31">
        <v>5.09</v>
      </c>
      <c r="I281" s="76">
        <v>50.68</v>
      </c>
      <c r="J281" s="24">
        <f t="shared" si="13"/>
        <v>257.96120000000002</v>
      </c>
      <c r="K281" s="22">
        <f t="shared" si="14"/>
        <v>1196.6396</v>
      </c>
    </row>
    <row r="282" spans="1:11" x14ac:dyDescent="0.25">
      <c r="A282" s="43" t="s">
        <v>450</v>
      </c>
      <c r="B282" s="34" t="s">
        <v>12</v>
      </c>
      <c r="C282" s="42" t="s">
        <v>826</v>
      </c>
      <c r="D282" s="102">
        <v>279</v>
      </c>
      <c r="E282" s="31">
        <v>5.99</v>
      </c>
      <c r="F282" s="76">
        <v>118.52</v>
      </c>
      <c r="G282" s="24">
        <f t="shared" si="12"/>
        <v>709.9348</v>
      </c>
      <c r="H282" s="31">
        <v>8.2200000000000006</v>
      </c>
      <c r="I282" s="76">
        <v>50.68</v>
      </c>
      <c r="J282" s="24">
        <f t="shared" si="13"/>
        <v>416.58960000000002</v>
      </c>
      <c r="K282" s="22">
        <f t="shared" si="14"/>
        <v>1126.5244</v>
      </c>
    </row>
    <row r="283" spans="1:11" x14ac:dyDescent="0.25">
      <c r="A283" s="43" t="s">
        <v>451</v>
      </c>
      <c r="B283" s="34" t="s">
        <v>12</v>
      </c>
      <c r="C283" s="42" t="s">
        <v>527</v>
      </c>
      <c r="D283" s="102">
        <v>280</v>
      </c>
      <c r="E283" s="31">
        <v>6.08</v>
      </c>
      <c r="F283" s="76">
        <v>118.52</v>
      </c>
      <c r="G283" s="24">
        <f t="shared" si="12"/>
        <v>720.60159999999996</v>
      </c>
      <c r="H283" s="31">
        <v>6.31</v>
      </c>
      <c r="I283" s="76">
        <v>50.68</v>
      </c>
      <c r="J283" s="24">
        <f t="shared" si="13"/>
        <v>319.79079999999999</v>
      </c>
      <c r="K283" s="22">
        <f t="shared" si="14"/>
        <v>1040.3924</v>
      </c>
    </row>
    <row r="284" spans="1:11" x14ac:dyDescent="0.25">
      <c r="A284" s="43" t="s">
        <v>452</v>
      </c>
      <c r="B284" s="34" t="s">
        <v>12</v>
      </c>
      <c r="C284" s="42" t="s">
        <v>827</v>
      </c>
      <c r="D284" s="102">
        <v>281</v>
      </c>
      <c r="E284" s="31">
        <v>12.27</v>
      </c>
      <c r="F284" s="76">
        <v>118.52</v>
      </c>
      <c r="G284" s="24">
        <f t="shared" si="12"/>
        <v>1454.2403999999999</v>
      </c>
      <c r="H284" s="31">
        <v>8.2899999999999991</v>
      </c>
      <c r="I284" s="76">
        <v>50.68</v>
      </c>
      <c r="J284" s="24">
        <f t="shared" si="13"/>
        <v>420.13719999999995</v>
      </c>
      <c r="K284" s="22">
        <f t="shared" si="14"/>
        <v>1874.3775999999998</v>
      </c>
    </row>
    <row r="285" spans="1:11" x14ac:dyDescent="0.25">
      <c r="A285" s="43" t="s">
        <v>453</v>
      </c>
      <c r="B285" s="34" t="s">
        <v>12</v>
      </c>
      <c r="C285" s="42" t="s">
        <v>828</v>
      </c>
      <c r="D285" s="102">
        <v>282</v>
      </c>
      <c r="E285" s="31">
        <v>7.99</v>
      </c>
      <c r="F285" s="76">
        <v>118.52</v>
      </c>
      <c r="G285" s="24">
        <f t="shared" si="12"/>
        <v>946.97479999999996</v>
      </c>
      <c r="H285" s="31">
        <v>7.65</v>
      </c>
      <c r="I285" s="76">
        <v>50.68</v>
      </c>
      <c r="J285" s="24">
        <f t="shared" si="13"/>
        <v>387.702</v>
      </c>
      <c r="K285" s="22">
        <f t="shared" si="14"/>
        <v>1334.6768</v>
      </c>
    </row>
    <row r="286" spans="1:11" x14ac:dyDescent="0.25">
      <c r="A286" s="43" t="s">
        <v>159</v>
      </c>
      <c r="B286" s="102" t="s">
        <v>160</v>
      </c>
      <c r="C286" s="42" t="s">
        <v>569</v>
      </c>
      <c r="D286" s="102">
        <v>283</v>
      </c>
      <c r="E286" s="31">
        <v>7.42</v>
      </c>
      <c r="F286" s="76">
        <v>118.52</v>
      </c>
      <c r="G286" s="24">
        <f t="shared" si="12"/>
        <v>879.41839999999991</v>
      </c>
      <c r="H286" s="31">
        <v>5.73</v>
      </c>
      <c r="I286" s="76">
        <v>50.68</v>
      </c>
      <c r="J286" s="24">
        <f t="shared" si="13"/>
        <v>290.39640000000003</v>
      </c>
      <c r="K286" s="22">
        <f t="shared" si="14"/>
        <v>1169.8147999999999</v>
      </c>
    </row>
    <row r="287" spans="1:11" x14ac:dyDescent="0.25">
      <c r="A287" s="43" t="s">
        <v>159</v>
      </c>
      <c r="B287" s="102" t="s">
        <v>160</v>
      </c>
      <c r="C287" s="42" t="s">
        <v>570</v>
      </c>
      <c r="D287" s="102">
        <v>284</v>
      </c>
      <c r="E287" s="31">
        <v>6.11</v>
      </c>
      <c r="F287" s="76">
        <v>118.52</v>
      </c>
      <c r="G287" s="24">
        <f t="shared" si="12"/>
        <v>724.15719999999999</v>
      </c>
      <c r="H287" s="31">
        <v>9.06</v>
      </c>
      <c r="I287" s="76">
        <v>50.68</v>
      </c>
      <c r="J287" s="24">
        <f t="shared" si="13"/>
        <v>459.16079999999999</v>
      </c>
      <c r="K287" s="22">
        <f t="shared" si="14"/>
        <v>1183.318</v>
      </c>
    </row>
    <row r="288" spans="1:11" x14ac:dyDescent="0.25">
      <c r="A288" s="43" t="s">
        <v>458</v>
      </c>
      <c r="B288" s="102" t="s">
        <v>459</v>
      </c>
      <c r="C288" s="42" t="s">
        <v>832</v>
      </c>
      <c r="D288" s="102">
        <v>285</v>
      </c>
      <c r="E288" s="31">
        <v>5.5</v>
      </c>
      <c r="F288" s="76">
        <v>118.52</v>
      </c>
      <c r="G288" s="24">
        <f t="shared" si="12"/>
        <v>651.86</v>
      </c>
      <c r="H288" s="31">
        <v>7.81</v>
      </c>
      <c r="I288" s="76">
        <v>50.68</v>
      </c>
      <c r="J288" s="24">
        <f t="shared" si="13"/>
        <v>395.81079999999997</v>
      </c>
      <c r="K288" s="22">
        <f t="shared" si="14"/>
        <v>1047.6707999999999</v>
      </c>
    </row>
    <row r="289" spans="1:11" x14ac:dyDescent="0.25">
      <c r="A289" s="69" t="s">
        <v>470</v>
      </c>
      <c r="B289" s="57" t="s">
        <v>471</v>
      </c>
      <c r="C289" s="70" t="s">
        <v>842</v>
      </c>
      <c r="D289" s="102">
        <v>286</v>
      </c>
      <c r="E289" s="31">
        <v>6.01</v>
      </c>
      <c r="F289" s="76">
        <v>118.52</v>
      </c>
      <c r="G289" s="24">
        <f t="shared" si="12"/>
        <v>712.3051999999999</v>
      </c>
      <c r="H289" s="31">
        <v>7.66</v>
      </c>
      <c r="I289" s="76">
        <v>50.68</v>
      </c>
      <c r="J289" s="24">
        <f t="shared" si="13"/>
        <v>388.2088</v>
      </c>
      <c r="K289" s="22">
        <f t="shared" si="14"/>
        <v>1100.5139999999999</v>
      </c>
    </row>
    <row r="290" spans="1:11" ht="45" x14ac:dyDescent="0.25">
      <c r="A290" s="56" t="s">
        <v>490</v>
      </c>
      <c r="B290" s="57" t="s">
        <v>65</v>
      </c>
      <c r="C290" s="94"/>
      <c r="D290" s="102">
        <v>287</v>
      </c>
      <c r="E290" s="31">
        <v>7.82</v>
      </c>
      <c r="F290" s="76">
        <v>118.52</v>
      </c>
      <c r="G290" s="24">
        <f t="shared" si="12"/>
        <v>926.82640000000004</v>
      </c>
      <c r="H290" s="31">
        <v>6.75</v>
      </c>
      <c r="I290" s="76">
        <v>50.68</v>
      </c>
      <c r="J290" s="24">
        <f t="shared" si="13"/>
        <v>342.09</v>
      </c>
      <c r="K290" s="22">
        <f t="shared" si="14"/>
        <v>1268.9164000000001</v>
      </c>
    </row>
    <row r="291" spans="1:11" x14ac:dyDescent="0.25">
      <c r="A291" s="69" t="s">
        <v>158</v>
      </c>
      <c r="B291" s="57" t="s">
        <v>38</v>
      </c>
      <c r="C291" s="70" t="s">
        <v>41</v>
      </c>
      <c r="D291" s="102">
        <v>288</v>
      </c>
      <c r="E291" s="31">
        <v>7.66</v>
      </c>
      <c r="F291" s="76">
        <v>118.52</v>
      </c>
      <c r="G291" s="24">
        <f t="shared" si="12"/>
        <v>907.86320000000001</v>
      </c>
      <c r="H291" s="31">
        <v>5.19</v>
      </c>
      <c r="I291" s="76">
        <v>50.68</v>
      </c>
      <c r="J291" s="24">
        <f t="shared" si="13"/>
        <v>263.0292</v>
      </c>
      <c r="K291" s="22">
        <f t="shared" si="14"/>
        <v>1170.8924</v>
      </c>
    </row>
    <row r="292" spans="1:11" x14ac:dyDescent="0.25">
      <c r="A292" s="43" t="s">
        <v>158</v>
      </c>
      <c r="B292" s="102" t="s">
        <v>38</v>
      </c>
      <c r="C292" s="42" t="s">
        <v>567</v>
      </c>
      <c r="D292" s="102">
        <v>289</v>
      </c>
      <c r="E292" s="31">
        <v>8.76</v>
      </c>
      <c r="F292" s="76">
        <v>118.52</v>
      </c>
      <c r="G292" s="24">
        <f t="shared" si="12"/>
        <v>1038.2351999999998</v>
      </c>
      <c r="H292" s="31">
        <v>4.72</v>
      </c>
      <c r="I292" s="76">
        <v>50.68</v>
      </c>
      <c r="J292" s="24">
        <f t="shared" si="13"/>
        <v>239.20959999999999</v>
      </c>
      <c r="K292" s="22">
        <f t="shared" si="14"/>
        <v>1277.4447999999998</v>
      </c>
    </row>
    <row r="293" spans="1:11" x14ac:dyDescent="0.25">
      <c r="A293" s="69" t="s">
        <v>158</v>
      </c>
      <c r="B293" s="57" t="s">
        <v>38</v>
      </c>
      <c r="C293" s="70" t="s">
        <v>40</v>
      </c>
      <c r="D293" s="102">
        <v>290</v>
      </c>
      <c r="E293" s="31">
        <v>7.87</v>
      </c>
      <c r="F293" s="76">
        <v>118.52</v>
      </c>
      <c r="G293" s="24">
        <f t="shared" si="12"/>
        <v>932.75239999999997</v>
      </c>
      <c r="H293" s="31">
        <v>7.05</v>
      </c>
      <c r="I293" s="76">
        <v>50.68</v>
      </c>
      <c r="J293" s="24">
        <f t="shared" si="13"/>
        <v>357.29399999999998</v>
      </c>
      <c r="K293" s="22">
        <f t="shared" si="14"/>
        <v>1290.0463999999999</v>
      </c>
    </row>
    <row r="294" spans="1:11" x14ac:dyDescent="0.25">
      <c r="A294" s="69" t="s">
        <v>158</v>
      </c>
      <c r="B294" s="57" t="s">
        <v>38</v>
      </c>
      <c r="C294" s="70" t="s">
        <v>37</v>
      </c>
      <c r="D294" s="102">
        <v>291</v>
      </c>
      <c r="E294" s="31">
        <v>10.130000000000001</v>
      </c>
      <c r="F294" s="76">
        <v>118.52</v>
      </c>
      <c r="G294" s="24">
        <f t="shared" si="12"/>
        <v>1200.6076</v>
      </c>
      <c r="H294" s="31">
        <v>12.42</v>
      </c>
      <c r="I294" s="76">
        <v>50.68</v>
      </c>
      <c r="J294" s="24">
        <f t="shared" si="13"/>
        <v>629.44560000000001</v>
      </c>
      <c r="K294" s="22">
        <f t="shared" si="14"/>
        <v>1830.0532000000001</v>
      </c>
    </row>
    <row r="295" spans="1:11" x14ac:dyDescent="0.25">
      <c r="A295" s="69" t="s">
        <v>158</v>
      </c>
      <c r="B295" s="57" t="s">
        <v>38</v>
      </c>
      <c r="C295" s="70" t="s">
        <v>568</v>
      </c>
      <c r="D295" s="102">
        <v>292</v>
      </c>
      <c r="E295" s="31">
        <v>6.86</v>
      </c>
      <c r="F295" s="76">
        <v>118.52</v>
      </c>
      <c r="G295" s="24">
        <f t="shared" si="12"/>
        <v>813.04719999999998</v>
      </c>
      <c r="H295" s="31">
        <v>10.14</v>
      </c>
      <c r="I295" s="76">
        <v>50.68</v>
      </c>
      <c r="J295" s="24">
        <f t="shared" si="13"/>
        <v>513.89520000000005</v>
      </c>
      <c r="K295" s="22">
        <f t="shared" si="14"/>
        <v>1326.9423999999999</v>
      </c>
    </row>
    <row r="296" spans="1:11" x14ac:dyDescent="0.25">
      <c r="A296" s="69" t="s">
        <v>156</v>
      </c>
      <c r="B296" s="57" t="s">
        <v>43</v>
      </c>
      <c r="C296" s="70" t="s">
        <v>66</v>
      </c>
      <c r="D296" s="102">
        <v>293</v>
      </c>
      <c r="E296" s="31">
        <v>7.84</v>
      </c>
      <c r="F296" s="76">
        <v>118.52</v>
      </c>
      <c r="G296" s="24">
        <f t="shared" si="12"/>
        <v>929.19679999999994</v>
      </c>
      <c r="H296" s="31">
        <v>5.09</v>
      </c>
      <c r="I296" s="76">
        <v>50.68</v>
      </c>
      <c r="J296" s="24">
        <f t="shared" si="13"/>
        <v>257.96120000000002</v>
      </c>
      <c r="K296" s="22">
        <f t="shared" si="14"/>
        <v>1187.1579999999999</v>
      </c>
    </row>
    <row r="297" spans="1:11" x14ac:dyDescent="0.25">
      <c r="A297" s="43" t="s">
        <v>156</v>
      </c>
      <c r="B297" s="102" t="s">
        <v>43</v>
      </c>
      <c r="C297" s="42" t="s">
        <v>565</v>
      </c>
      <c r="D297" s="102">
        <v>294</v>
      </c>
      <c r="E297" s="31">
        <v>7.16</v>
      </c>
      <c r="F297" s="76">
        <v>118.52</v>
      </c>
      <c r="G297" s="24">
        <f t="shared" si="12"/>
        <v>848.60320000000002</v>
      </c>
      <c r="H297" s="31">
        <v>13.02</v>
      </c>
      <c r="I297" s="76">
        <v>50.68</v>
      </c>
      <c r="J297" s="24">
        <f t="shared" si="13"/>
        <v>659.85360000000003</v>
      </c>
      <c r="K297" s="22">
        <f t="shared" si="14"/>
        <v>1508.4567999999999</v>
      </c>
    </row>
    <row r="298" spans="1:11" x14ac:dyDescent="0.25">
      <c r="A298" s="69" t="s">
        <v>157</v>
      </c>
      <c r="B298" s="57" t="s">
        <v>43</v>
      </c>
      <c r="C298" s="70" t="s">
        <v>42</v>
      </c>
      <c r="D298" s="102">
        <v>295</v>
      </c>
      <c r="E298" s="31">
        <v>7.96</v>
      </c>
      <c r="F298" s="76">
        <v>118.52</v>
      </c>
      <c r="G298" s="24">
        <f t="shared" si="12"/>
        <v>943.41919999999993</v>
      </c>
      <c r="H298" s="31">
        <v>9.11</v>
      </c>
      <c r="I298" s="76">
        <v>50.68</v>
      </c>
      <c r="J298" s="24">
        <f t="shared" si="13"/>
        <v>461.69479999999999</v>
      </c>
      <c r="K298" s="22">
        <f t="shared" si="14"/>
        <v>1405.114</v>
      </c>
    </row>
    <row r="299" spans="1:11" x14ac:dyDescent="0.25">
      <c r="A299" s="43" t="s">
        <v>156</v>
      </c>
      <c r="B299" s="102" t="s">
        <v>43</v>
      </c>
      <c r="C299" s="42" t="s">
        <v>566</v>
      </c>
      <c r="D299" s="102">
        <v>296</v>
      </c>
      <c r="E299" s="31">
        <v>4.57</v>
      </c>
      <c r="F299" s="76">
        <v>118.52</v>
      </c>
      <c r="G299" s="24">
        <f t="shared" si="12"/>
        <v>541.63639999999998</v>
      </c>
      <c r="H299" s="31">
        <v>3.18</v>
      </c>
      <c r="I299" s="76">
        <v>50.68</v>
      </c>
      <c r="J299" s="24">
        <f t="shared" si="13"/>
        <v>161.16240000000002</v>
      </c>
      <c r="K299" s="22">
        <f t="shared" si="14"/>
        <v>702.79880000000003</v>
      </c>
    </row>
    <row r="300" spans="1:11" x14ac:dyDescent="0.25">
      <c r="A300" s="69" t="s">
        <v>154</v>
      </c>
      <c r="B300" s="57" t="s">
        <v>155</v>
      </c>
      <c r="C300" s="70" t="s">
        <v>35</v>
      </c>
      <c r="D300" s="102">
        <v>297</v>
      </c>
      <c r="E300" s="31">
        <v>2.66</v>
      </c>
      <c r="F300" s="76">
        <v>118.52</v>
      </c>
      <c r="G300" s="24">
        <f t="shared" si="12"/>
        <v>315.26319999999998</v>
      </c>
      <c r="H300" s="31">
        <v>4.01</v>
      </c>
      <c r="I300" s="76">
        <v>50.68</v>
      </c>
      <c r="J300" s="24">
        <f t="shared" si="13"/>
        <v>203.2268</v>
      </c>
      <c r="K300" s="22">
        <f t="shared" si="14"/>
        <v>518.49</v>
      </c>
    </row>
    <row r="301" spans="1:11" x14ac:dyDescent="0.25">
      <c r="A301" s="69" t="s">
        <v>154</v>
      </c>
      <c r="B301" s="57" t="s">
        <v>155</v>
      </c>
      <c r="C301" s="70" t="s">
        <v>34</v>
      </c>
      <c r="D301" s="102">
        <v>298</v>
      </c>
      <c r="E301" s="31">
        <v>5.73</v>
      </c>
      <c r="F301" s="76">
        <v>118.52</v>
      </c>
      <c r="G301" s="24">
        <f t="shared" si="12"/>
        <v>679.11959999999999</v>
      </c>
      <c r="H301" s="31">
        <v>4.46</v>
      </c>
      <c r="I301" s="76">
        <v>50.68</v>
      </c>
      <c r="J301" s="24">
        <f t="shared" si="13"/>
        <v>226.03280000000001</v>
      </c>
      <c r="K301" s="22">
        <f t="shared" si="14"/>
        <v>905.15239999999994</v>
      </c>
    </row>
    <row r="302" spans="1:11" x14ac:dyDescent="0.25">
      <c r="A302" s="69" t="s">
        <v>154</v>
      </c>
      <c r="B302" s="57" t="s">
        <v>155</v>
      </c>
      <c r="C302" s="70" t="s">
        <v>36</v>
      </c>
      <c r="D302" s="102">
        <v>299</v>
      </c>
      <c r="E302" s="31">
        <v>4.0599999999999996</v>
      </c>
      <c r="F302" s="76">
        <v>118.52</v>
      </c>
      <c r="G302" s="24">
        <f t="shared" si="12"/>
        <v>481.19119999999992</v>
      </c>
      <c r="H302" s="31">
        <v>3.36</v>
      </c>
      <c r="I302" s="76">
        <v>50.68</v>
      </c>
      <c r="J302" s="24">
        <f t="shared" si="13"/>
        <v>170.28479999999999</v>
      </c>
      <c r="K302" s="22">
        <f t="shared" si="14"/>
        <v>651.47599999999989</v>
      </c>
    </row>
    <row r="303" spans="1:11" x14ac:dyDescent="0.25">
      <c r="A303" s="69" t="s">
        <v>152</v>
      </c>
      <c r="B303" s="57" t="s">
        <v>153</v>
      </c>
      <c r="C303" s="70" t="s">
        <v>564</v>
      </c>
      <c r="D303" s="102">
        <v>300</v>
      </c>
      <c r="E303" s="31">
        <v>6.52</v>
      </c>
      <c r="F303" s="76">
        <v>118.52</v>
      </c>
      <c r="G303" s="24">
        <f t="shared" si="12"/>
        <v>772.7503999999999</v>
      </c>
      <c r="H303" s="31">
        <v>20.66</v>
      </c>
      <c r="I303" s="76">
        <v>50.68</v>
      </c>
      <c r="J303" s="24">
        <f t="shared" si="13"/>
        <v>1047.0488</v>
      </c>
      <c r="K303" s="22">
        <f t="shared" si="14"/>
        <v>1819.7991999999999</v>
      </c>
    </row>
    <row r="304" spans="1:11" x14ac:dyDescent="0.25">
      <c r="A304" s="69" t="s">
        <v>152</v>
      </c>
      <c r="B304" s="57" t="s">
        <v>153</v>
      </c>
      <c r="C304" s="70" t="s">
        <v>67</v>
      </c>
      <c r="D304" s="102">
        <v>301</v>
      </c>
      <c r="E304" s="31">
        <v>5.47</v>
      </c>
      <c r="F304" s="76">
        <v>118.52</v>
      </c>
      <c r="G304" s="24">
        <f t="shared" si="12"/>
        <v>648.30439999999999</v>
      </c>
      <c r="H304" s="31">
        <v>5.12</v>
      </c>
      <c r="I304" s="76">
        <v>50.68</v>
      </c>
      <c r="J304" s="24">
        <f t="shared" si="13"/>
        <v>259.48160000000001</v>
      </c>
      <c r="K304" s="22">
        <f t="shared" si="14"/>
        <v>907.78600000000006</v>
      </c>
    </row>
    <row r="305" spans="1:12" x14ac:dyDescent="0.25">
      <c r="A305" s="44" t="s">
        <v>400</v>
      </c>
      <c r="B305" s="102" t="s">
        <v>29</v>
      </c>
      <c r="C305" s="45" t="s">
        <v>28</v>
      </c>
      <c r="D305" s="102">
        <v>302</v>
      </c>
      <c r="E305" s="31">
        <v>4.57</v>
      </c>
      <c r="F305" s="76">
        <v>118.52</v>
      </c>
      <c r="G305" s="24">
        <f t="shared" si="12"/>
        <v>541.63639999999998</v>
      </c>
      <c r="H305" s="31">
        <v>3.18</v>
      </c>
      <c r="I305" s="76">
        <v>50.68</v>
      </c>
      <c r="J305" s="24">
        <f t="shared" si="13"/>
        <v>161.16240000000002</v>
      </c>
      <c r="K305" s="22">
        <f t="shared" si="14"/>
        <v>702.79880000000003</v>
      </c>
    </row>
    <row r="306" spans="1:12" x14ac:dyDescent="0.25">
      <c r="A306" s="69" t="s">
        <v>151</v>
      </c>
      <c r="B306" s="57" t="s">
        <v>31</v>
      </c>
      <c r="C306" s="70" t="s">
        <v>32</v>
      </c>
      <c r="D306" s="102">
        <v>303</v>
      </c>
      <c r="E306" s="31">
        <v>5.7</v>
      </c>
      <c r="F306" s="76">
        <v>118.52</v>
      </c>
      <c r="G306" s="24">
        <f t="shared" si="12"/>
        <v>675.56399999999996</v>
      </c>
      <c r="H306" s="31">
        <v>3.14</v>
      </c>
      <c r="I306" s="76">
        <v>50.68</v>
      </c>
      <c r="J306" s="24">
        <f t="shared" si="13"/>
        <v>159.1352</v>
      </c>
      <c r="K306" s="22">
        <f t="shared" si="14"/>
        <v>834.69920000000002</v>
      </c>
    </row>
    <row r="307" spans="1:12" x14ac:dyDescent="0.25">
      <c r="A307" s="69" t="s">
        <v>151</v>
      </c>
      <c r="B307" s="57" t="s">
        <v>31</v>
      </c>
      <c r="C307" s="70" t="s">
        <v>33</v>
      </c>
      <c r="D307" s="102">
        <v>304</v>
      </c>
      <c r="E307" s="31">
        <v>289</v>
      </c>
      <c r="F307" s="76">
        <v>118.52</v>
      </c>
      <c r="G307" s="24">
        <f t="shared" si="12"/>
        <v>34252.28</v>
      </c>
      <c r="H307" s="31">
        <v>1728</v>
      </c>
      <c r="I307" s="76">
        <v>50.68</v>
      </c>
      <c r="J307" s="24">
        <f t="shared" si="13"/>
        <v>87575.039999999994</v>
      </c>
      <c r="K307" s="22">
        <f t="shared" si="14"/>
        <v>121827.31999999999</v>
      </c>
    </row>
    <row r="308" spans="1:12" x14ac:dyDescent="0.25">
      <c r="A308" s="69" t="s">
        <v>151</v>
      </c>
      <c r="B308" s="57" t="s">
        <v>31</v>
      </c>
      <c r="C308" s="70" t="s">
        <v>563</v>
      </c>
      <c r="D308" s="102">
        <v>305</v>
      </c>
      <c r="E308" s="32">
        <v>144</v>
      </c>
      <c r="F308" s="76">
        <v>118.52</v>
      </c>
      <c r="G308" s="24">
        <f t="shared" si="12"/>
        <v>17066.88</v>
      </c>
      <c r="H308" s="33">
        <v>864</v>
      </c>
      <c r="I308" s="76">
        <v>50.68</v>
      </c>
      <c r="J308" s="24">
        <f t="shared" si="13"/>
        <v>43787.519999999997</v>
      </c>
      <c r="K308" s="22">
        <f t="shared" si="14"/>
        <v>60854.399999999994</v>
      </c>
    </row>
    <row r="309" spans="1:12" x14ac:dyDescent="0.25">
      <c r="A309" s="43" t="s">
        <v>148</v>
      </c>
      <c r="B309" s="102" t="s">
        <v>149</v>
      </c>
      <c r="C309" s="42" t="s">
        <v>561</v>
      </c>
      <c r="D309" s="102">
        <v>306</v>
      </c>
      <c r="E309" s="33">
        <v>3456</v>
      </c>
      <c r="F309" s="76">
        <v>118.52</v>
      </c>
      <c r="G309" s="24">
        <f t="shared" si="12"/>
        <v>409605.12</v>
      </c>
      <c r="H309" s="33">
        <v>14592</v>
      </c>
      <c r="I309" s="76">
        <v>50.68</v>
      </c>
      <c r="J309" s="24">
        <f t="shared" si="13"/>
        <v>739522.55999999994</v>
      </c>
      <c r="K309" s="22">
        <f t="shared" si="14"/>
        <v>1149127.6799999999</v>
      </c>
    </row>
    <row r="310" spans="1:12" x14ac:dyDescent="0.25">
      <c r="A310" s="41" t="s">
        <v>483</v>
      </c>
      <c r="B310" s="102" t="s">
        <v>484</v>
      </c>
      <c r="C310" s="42"/>
      <c r="D310" s="102">
        <v>307</v>
      </c>
      <c r="E310" s="32">
        <v>144</v>
      </c>
      <c r="F310" s="76">
        <v>118.52</v>
      </c>
      <c r="G310" s="24">
        <f t="shared" si="12"/>
        <v>17066.88</v>
      </c>
      <c r="H310" s="33">
        <v>288</v>
      </c>
      <c r="I310" s="76">
        <v>50.68</v>
      </c>
      <c r="J310" s="24">
        <f t="shared" si="13"/>
        <v>14595.84</v>
      </c>
      <c r="K310" s="22">
        <f t="shared" si="14"/>
        <v>31662.720000000001</v>
      </c>
    </row>
    <row r="311" spans="1:12" x14ac:dyDescent="0.25">
      <c r="A311" s="41" t="s">
        <v>479</v>
      </c>
      <c r="B311" s="102" t="s">
        <v>478</v>
      </c>
      <c r="C311" s="73"/>
      <c r="D311" s="102">
        <v>308</v>
      </c>
      <c r="E311" s="32">
        <v>450</v>
      </c>
      <c r="F311" s="76">
        <v>118.52</v>
      </c>
      <c r="G311" s="24">
        <f t="shared" si="12"/>
        <v>53334</v>
      </c>
      <c r="H311" s="32">
        <v>720</v>
      </c>
      <c r="I311" s="76">
        <v>50.68</v>
      </c>
      <c r="J311" s="24">
        <f t="shared" si="13"/>
        <v>36489.599999999999</v>
      </c>
      <c r="K311" s="22">
        <f t="shared" si="14"/>
        <v>89823.6</v>
      </c>
    </row>
    <row r="312" spans="1:12" x14ac:dyDescent="0.25">
      <c r="A312" s="69" t="s">
        <v>89</v>
      </c>
      <c r="B312" s="57" t="s">
        <v>60</v>
      </c>
      <c r="C312" s="70" t="s">
        <v>59</v>
      </c>
      <c r="D312" s="102">
        <v>309</v>
      </c>
      <c r="E312" s="32">
        <v>288</v>
      </c>
      <c r="F312" s="76">
        <v>118.52</v>
      </c>
      <c r="G312" s="24">
        <f t="shared" si="12"/>
        <v>34133.760000000002</v>
      </c>
      <c r="H312" s="33">
        <v>576</v>
      </c>
      <c r="I312" s="76">
        <v>50.68</v>
      </c>
      <c r="J312" s="24">
        <f t="shared" si="13"/>
        <v>29191.68</v>
      </c>
      <c r="K312" s="22">
        <f t="shared" si="14"/>
        <v>63325.440000000002</v>
      </c>
    </row>
    <row r="313" spans="1:12" x14ac:dyDescent="0.25">
      <c r="A313" s="43" t="s">
        <v>146</v>
      </c>
      <c r="B313" s="102" t="s">
        <v>147</v>
      </c>
      <c r="C313" s="42" t="s">
        <v>558</v>
      </c>
      <c r="D313" s="102">
        <v>310</v>
      </c>
      <c r="E313" s="31">
        <v>509</v>
      </c>
      <c r="F313" s="76">
        <v>118.52</v>
      </c>
      <c r="G313" s="24">
        <f t="shared" si="12"/>
        <v>60326.68</v>
      </c>
      <c r="H313" s="31">
        <v>1022</v>
      </c>
      <c r="I313" s="76">
        <v>50.68</v>
      </c>
      <c r="J313" s="24">
        <f t="shared" si="13"/>
        <v>51794.96</v>
      </c>
      <c r="K313" s="22">
        <f t="shared" si="14"/>
        <v>112121.64</v>
      </c>
    </row>
    <row r="314" spans="1:12" x14ac:dyDescent="0.25">
      <c r="A314" s="43" t="s">
        <v>146</v>
      </c>
      <c r="B314" s="102" t="s">
        <v>147</v>
      </c>
      <c r="C314" s="42" t="s">
        <v>559</v>
      </c>
      <c r="D314" s="102">
        <v>311</v>
      </c>
      <c r="E314" s="31">
        <v>1008</v>
      </c>
      <c r="F314" s="76">
        <v>118.52</v>
      </c>
      <c r="G314" s="24">
        <f t="shared" si="12"/>
        <v>119468.15999999999</v>
      </c>
      <c r="H314" s="31">
        <v>37443</v>
      </c>
      <c r="I314" s="76">
        <v>50.68</v>
      </c>
      <c r="J314" s="24">
        <f t="shared" si="13"/>
        <v>1897611.24</v>
      </c>
      <c r="K314" s="22">
        <f t="shared" si="14"/>
        <v>2017079.4</v>
      </c>
    </row>
    <row r="315" spans="1:12" x14ac:dyDescent="0.25">
      <c r="A315" s="43" t="s">
        <v>146</v>
      </c>
      <c r="B315" s="102" t="s">
        <v>147</v>
      </c>
      <c r="C315" s="42" t="s">
        <v>560</v>
      </c>
      <c r="D315" s="102">
        <v>312</v>
      </c>
      <c r="E315" s="32">
        <v>288</v>
      </c>
      <c r="F315" s="76">
        <v>118.52</v>
      </c>
      <c r="G315" s="24">
        <f t="shared" si="12"/>
        <v>34133.760000000002</v>
      </c>
      <c r="H315" s="33">
        <v>1008</v>
      </c>
      <c r="I315" s="76">
        <v>50.68</v>
      </c>
      <c r="J315" s="24">
        <f t="shared" si="13"/>
        <v>51085.440000000002</v>
      </c>
      <c r="K315" s="22">
        <f t="shared" si="14"/>
        <v>85219.200000000012</v>
      </c>
    </row>
    <row r="316" spans="1:12" x14ac:dyDescent="0.25">
      <c r="A316" s="69" t="s">
        <v>144</v>
      </c>
      <c r="B316" s="57" t="s">
        <v>145</v>
      </c>
      <c r="C316" s="84"/>
      <c r="D316" s="102">
        <v>313</v>
      </c>
      <c r="E316" s="31">
        <v>432</v>
      </c>
      <c r="F316" s="76">
        <v>118.52</v>
      </c>
      <c r="G316" s="24">
        <f t="shared" si="12"/>
        <v>51200.639999999999</v>
      </c>
      <c r="H316" s="31">
        <v>1440</v>
      </c>
      <c r="I316" s="76">
        <v>50.68</v>
      </c>
      <c r="J316" s="24">
        <f t="shared" si="13"/>
        <v>72979.199999999997</v>
      </c>
      <c r="K316" s="22">
        <f t="shared" si="14"/>
        <v>124179.84</v>
      </c>
    </row>
    <row r="317" spans="1:12" ht="45" x14ac:dyDescent="0.25">
      <c r="A317" s="44" t="s">
        <v>487</v>
      </c>
      <c r="B317" s="102" t="s">
        <v>488</v>
      </c>
      <c r="C317" s="86"/>
      <c r="D317" s="102">
        <v>314</v>
      </c>
      <c r="E317" s="32">
        <v>288</v>
      </c>
      <c r="F317" s="76">
        <v>118.52</v>
      </c>
      <c r="G317" s="24">
        <f t="shared" si="12"/>
        <v>34133.760000000002</v>
      </c>
      <c r="H317" s="33">
        <v>576</v>
      </c>
      <c r="I317" s="76">
        <v>50.68</v>
      </c>
      <c r="J317" s="24">
        <f t="shared" si="13"/>
        <v>29191.68</v>
      </c>
      <c r="K317" s="22">
        <f t="shared" si="14"/>
        <v>63325.440000000002</v>
      </c>
    </row>
    <row r="318" spans="1:12" s="62" customFormat="1" x14ac:dyDescent="0.25">
      <c r="A318" s="43" t="s">
        <v>142</v>
      </c>
      <c r="B318" s="102" t="s">
        <v>143</v>
      </c>
      <c r="C318" s="42" t="s">
        <v>554</v>
      </c>
      <c r="D318" s="57">
        <v>315</v>
      </c>
      <c r="E318" s="63">
        <v>432</v>
      </c>
      <c r="F318" s="60">
        <v>118.52</v>
      </c>
      <c r="G318" s="60">
        <f t="shared" si="12"/>
        <v>51200.639999999999</v>
      </c>
      <c r="H318" s="75">
        <v>864</v>
      </c>
      <c r="I318" s="60">
        <v>50.68</v>
      </c>
      <c r="J318" s="60">
        <f t="shared" si="13"/>
        <v>43787.519999999997</v>
      </c>
      <c r="K318" s="61">
        <f t="shared" si="14"/>
        <v>94988.160000000003</v>
      </c>
      <c r="L318" s="104"/>
    </row>
    <row r="319" spans="1:12" x14ac:dyDescent="0.25">
      <c r="A319" s="43" t="s">
        <v>142</v>
      </c>
      <c r="B319" s="102" t="s">
        <v>143</v>
      </c>
      <c r="C319" s="42" t="s">
        <v>556</v>
      </c>
      <c r="D319" s="102">
        <v>316</v>
      </c>
      <c r="E319" s="31">
        <v>432</v>
      </c>
      <c r="F319" s="76">
        <v>118.52</v>
      </c>
      <c r="G319" s="24">
        <f t="shared" si="12"/>
        <v>51200.639999999999</v>
      </c>
      <c r="H319" s="31">
        <v>514.21</v>
      </c>
      <c r="I319" s="76">
        <v>50.68</v>
      </c>
      <c r="J319" s="24">
        <f t="shared" si="13"/>
        <v>26060.162800000002</v>
      </c>
      <c r="K319" s="22">
        <f t="shared" si="14"/>
        <v>77260.802800000005</v>
      </c>
    </row>
    <row r="320" spans="1:12" x14ac:dyDescent="0.25">
      <c r="A320" s="43" t="s">
        <v>142</v>
      </c>
      <c r="B320" s="102" t="s">
        <v>143</v>
      </c>
      <c r="C320" s="42" t="s">
        <v>557</v>
      </c>
      <c r="D320" s="102">
        <v>317</v>
      </c>
      <c r="E320" s="32">
        <v>1440</v>
      </c>
      <c r="F320" s="76">
        <v>118.52</v>
      </c>
      <c r="G320" s="24">
        <f t="shared" si="12"/>
        <v>170668.79999999999</v>
      </c>
      <c r="H320" s="33">
        <v>3456</v>
      </c>
      <c r="I320" s="76">
        <v>50.68</v>
      </c>
      <c r="J320" s="24">
        <f t="shared" si="13"/>
        <v>175150.07999999999</v>
      </c>
      <c r="K320" s="22">
        <f t="shared" si="14"/>
        <v>345818.88</v>
      </c>
    </row>
    <row r="321" spans="1:12" x14ac:dyDescent="0.25">
      <c r="A321" s="43" t="s">
        <v>140</v>
      </c>
      <c r="B321" s="102" t="s">
        <v>141</v>
      </c>
      <c r="C321" s="42" t="s">
        <v>549</v>
      </c>
      <c r="D321" s="102">
        <v>318</v>
      </c>
      <c r="E321" s="31">
        <v>8.31</v>
      </c>
      <c r="F321" s="76">
        <v>118.52</v>
      </c>
      <c r="G321" s="24">
        <f t="shared" si="12"/>
        <v>984.90120000000002</v>
      </c>
      <c r="H321" s="31">
        <v>37.39</v>
      </c>
      <c r="I321" s="76">
        <v>50.68</v>
      </c>
      <c r="J321" s="24">
        <f t="shared" si="13"/>
        <v>1894.9252000000001</v>
      </c>
      <c r="K321" s="22">
        <f t="shared" si="14"/>
        <v>2879.8263999999999</v>
      </c>
    </row>
    <row r="322" spans="1:12" x14ac:dyDescent="0.25">
      <c r="A322" s="43" t="s">
        <v>140</v>
      </c>
      <c r="B322" s="102" t="s">
        <v>141</v>
      </c>
      <c r="C322" s="42" t="s">
        <v>550</v>
      </c>
      <c r="D322" s="102">
        <v>319</v>
      </c>
      <c r="E322" s="31">
        <v>19.940000000000001</v>
      </c>
      <c r="F322" s="76">
        <v>118.52</v>
      </c>
      <c r="G322" s="24">
        <f t="shared" si="12"/>
        <v>2363.2888000000003</v>
      </c>
      <c r="H322" s="31">
        <v>54.92</v>
      </c>
      <c r="I322" s="76">
        <v>50.68</v>
      </c>
      <c r="J322" s="24">
        <f t="shared" si="13"/>
        <v>2783.3456000000001</v>
      </c>
      <c r="K322" s="22">
        <f t="shared" si="14"/>
        <v>5146.6344000000008</v>
      </c>
    </row>
    <row r="323" spans="1:12" x14ac:dyDescent="0.25">
      <c r="A323" s="43" t="s">
        <v>140</v>
      </c>
      <c r="B323" s="102" t="s">
        <v>141</v>
      </c>
      <c r="C323" s="42" t="s">
        <v>551</v>
      </c>
      <c r="D323" s="102">
        <v>320</v>
      </c>
      <c r="E323" s="32">
        <v>144</v>
      </c>
      <c r="F323" s="76">
        <v>118.52</v>
      </c>
      <c r="G323" s="24">
        <f t="shared" ref="G323:G386" si="15">SUM(E323*F323)</f>
        <v>17066.88</v>
      </c>
      <c r="H323" s="33">
        <v>288</v>
      </c>
      <c r="I323" s="76">
        <v>50.68</v>
      </c>
      <c r="J323" s="24">
        <f t="shared" ref="J323:J386" si="16">SUM(H323*I323)</f>
        <v>14595.84</v>
      </c>
      <c r="K323" s="22">
        <f t="shared" ref="K323:K386" si="17">SUM(J323+G323)</f>
        <v>31662.720000000001</v>
      </c>
    </row>
    <row r="324" spans="1:12" x14ac:dyDescent="0.25">
      <c r="A324" s="43" t="s">
        <v>140</v>
      </c>
      <c r="B324" s="102" t="s">
        <v>141</v>
      </c>
      <c r="C324" s="42" t="s">
        <v>552</v>
      </c>
      <c r="D324" s="102">
        <v>321</v>
      </c>
      <c r="E324" s="33">
        <v>144</v>
      </c>
      <c r="F324" s="76">
        <v>118.52</v>
      </c>
      <c r="G324" s="24">
        <f t="shared" si="15"/>
        <v>17066.88</v>
      </c>
      <c r="H324" s="33">
        <v>288</v>
      </c>
      <c r="I324" s="76">
        <v>50.68</v>
      </c>
      <c r="J324" s="24">
        <f t="shared" si="16"/>
        <v>14595.84</v>
      </c>
      <c r="K324" s="22">
        <f t="shared" si="17"/>
        <v>31662.720000000001</v>
      </c>
    </row>
    <row r="325" spans="1:12" ht="15" customHeight="1" x14ac:dyDescent="0.25">
      <c r="A325" s="43" t="s">
        <v>140</v>
      </c>
      <c r="B325" s="102" t="s">
        <v>141</v>
      </c>
      <c r="C325" s="42" t="s">
        <v>553</v>
      </c>
      <c r="D325" s="102">
        <v>322</v>
      </c>
      <c r="E325" s="32">
        <v>144</v>
      </c>
      <c r="F325" s="76">
        <v>118.52</v>
      </c>
      <c r="G325" s="24">
        <f t="shared" si="15"/>
        <v>17066.88</v>
      </c>
      <c r="H325" s="33">
        <v>288</v>
      </c>
      <c r="I325" s="76">
        <v>50.68</v>
      </c>
      <c r="J325" s="24">
        <f t="shared" si="16"/>
        <v>14595.84</v>
      </c>
      <c r="K325" s="22">
        <f t="shared" si="17"/>
        <v>31662.720000000001</v>
      </c>
    </row>
    <row r="326" spans="1:12" s="62" customFormat="1" x14ac:dyDescent="0.25">
      <c r="A326" s="43" t="s">
        <v>138</v>
      </c>
      <c r="B326" s="102" t="s">
        <v>139</v>
      </c>
      <c r="C326" s="42" t="s">
        <v>548</v>
      </c>
      <c r="D326" s="57">
        <v>323</v>
      </c>
      <c r="E326" s="63">
        <v>144</v>
      </c>
      <c r="F326" s="60">
        <v>118.52</v>
      </c>
      <c r="G326" s="60">
        <f t="shared" si="15"/>
        <v>17066.88</v>
      </c>
      <c r="H326" s="63">
        <v>432</v>
      </c>
      <c r="I326" s="60">
        <v>50.68</v>
      </c>
      <c r="J326" s="60">
        <f t="shared" si="16"/>
        <v>21893.759999999998</v>
      </c>
      <c r="K326" s="61">
        <f t="shared" si="17"/>
        <v>38960.639999999999</v>
      </c>
      <c r="L326" s="104"/>
    </row>
    <row r="327" spans="1:12" x14ac:dyDescent="0.25">
      <c r="A327" s="43" t="s">
        <v>119</v>
      </c>
      <c r="B327" s="102" t="s">
        <v>120</v>
      </c>
      <c r="C327" s="73" t="s">
        <v>533</v>
      </c>
      <c r="D327" s="102">
        <v>324</v>
      </c>
      <c r="E327" s="32">
        <v>144</v>
      </c>
      <c r="F327" s="76">
        <v>118.52</v>
      </c>
      <c r="G327" s="24">
        <f t="shared" si="15"/>
        <v>17066.88</v>
      </c>
      <c r="H327" s="33">
        <v>1584</v>
      </c>
      <c r="I327" s="76">
        <v>50.68</v>
      </c>
      <c r="J327" s="24">
        <f t="shared" si="16"/>
        <v>80277.119999999995</v>
      </c>
      <c r="K327" s="22">
        <f t="shared" si="17"/>
        <v>97344</v>
      </c>
    </row>
    <row r="328" spans="1:12" s="62" customFormat="1" x14ac:dyDescent="0.25">
      <c r="A328" s="43" t="s">
        <v>117</v>
      </c>
      <c r="B328" s="102" t="s">
        <v>118</v>
      </c>
      <c r="C328" s="42" t="s">
        <v>532</v>
      </c>
      <c r="D328" s="57">
        <v>325</v>
      </c>
      <c r="E328" s="59">
        <v>288</v>
      </c>
      <c r="F328" s="60">
        <v>118.52</v>
      </c>
      <c r="G328" s="60">
        <f t="shared" si="15"/>
        <v>34133.760000000002</v>
      </c>
      <c r="H328" s="59">
        <v>1728</v>
      </c>
      <c r="I328" s="60">
        <v>50.68</v>
      </c>
      <c r="J328" s="60">
        <f t="shared" si="16"/>
        <v>87575.039999999994</v>
      </c>
      <c r="K328" s="61">
        <f t="shared" si="17"/>
        <v>121708.79999999999</v>
      </c>
      <c r="L328" s="104"/>
    </row>
    <row r="329" spans="1:12" s="62" customFormat="1" x14ac:dyDescent="0.25">
      <c r="A329" s="43" t="s">
        <v>405</v>
      </c>
      <c r="B329" s="102" t="s">
        <v>406</v>
      </c>
      <c r="C329" s="42" t="s">
        <v>783</v>
      </c>
      <c r="D329" s="57">
        <v>326</v>
      </c>
      <c r="E329" s="63">
        <v>1440</v>
      </c>
      <c r="F329" s="60">
        <v>118.52</v>
      </c>
      <c r="G329" s="60">
        <f t="shared" si="15"/>
        <v>170668.79999999999</v>
      </c>
      <c r="H329" s="75">
        <v>3456</v>
      </c>
      <c r="I329" s="60">
        <v>50.68</v>
      </c>
      <c r="J329" s="60">
        <f t="shared" si="16"/>
        <v>175150.07999999999</v>
      </c>
      <c r="K329" s="61">
        <f t="shared" si="17"/>
        <v>345818.88</v>
      </c>
      <c r="L329" s="104"/>
    </row>
    <row r="330" spans="1:12" x14ac:dyDescent="0.25">
      <c r="A330" s="43" t="s">
        <v>114</v>
      </c>
      <c r="B330" s="102" t="s">
        <v>115</v>
      </c>
      <c r="C330" s="73" t="s">
        <v>530</v>
      </c>
      <c r="D330" s="102">
        <v>327</v>
      </c>
      <c r="E330" s="32">
        <v>1008</v>
      </c>
      <c r="F330" s="76">
        <v>118.52</v>
      </c>
      <c r="G330" s="24">
        <f t="shared" si="15"/>
        <v>119468.15999999999</v>
      </c>
      <c r="H330" s="33">
        <v>5184</v>
      </c>
      <c r="I330" s="76">
        <v>50.68</v>
      </c>
      <c r="J330" s="24">
        <f t="shared" si="16"/>
        <v>262725.12</v>
      </c>
      <c r="K330" s="22">
        <f t="shared" si="17"/>
        <v>382193.27999999997</v>
      </c>
    </row>
    <row r="331" spans="1:12" x14ac:dyDescent="0.25">
      <c r="A331" s="43" t="s">
        <v>320</v>
      </c>
      <c r="B331" s="102" t="s">
        <v>115</v>
      </c>
      <c r="C331" s="42" t="s">
        <v>711</v>
      </c>
      <c r="D331" s="102">
        <v>328</v>
      </c>
      <c r="E331" s="31">
        <v>288</v>
      </c>
      <c r="F331" s="76">
        <v>118.52</v>
      </c>
      <c r="G331" s="24">
        <f t="shared" si="15"/>
        <v>34133.760000000002</v>
      </c>
      <c r="H331" s="31">
        <v>576</v>
      </c>
      <c r="I331" s="76">
        <v>50.68</v>
      </c>
      <c r="J331" s="24">
        <f t="shared" si="16"/>
        <v>29191.68</v>
      </c>
      <c r="K331" s="22">
        <f t="shared" si="17"/>
        <v>63325.440000000002</v>
      </c>
    </row>
    <row r="332" spans="1:12" x14ac:dyDescent="0.25">
      <c r="A332" s="48" t="s">
        <v>856</v>
      </c>
      <c r="B332" s="35" t="s">
        <v>861</v>
      </c>
      <c r="C332" s="49" t="s">
        <v>865</v>
      </c>
      <c r="D332" s="102">
        <v>329</v>
      </c>
      <c r="E332" s="32">
        <v>5184</v>
      </c>
      <c r="F332" s="76">
        <v>118.52</v>
      </c>
      <c r="G332" s="24">
        <f t="shared" si="15"/>
        <v>614407.67999999993</v>
      </c>
      <c r="H332" s="33">
        <v>21888</v>
      </c>
      <c r="I332" s="76">
        <v>50.68</v>
      </c>
      <c r="J332" s="24">
        <f t="shared" si="16"/>
        <v>1109283.8400000001</v>
      </c>
      <c r="K332" s="22">
        <f t="shared" si="17"/>
        <v>1723691.52</v>
      </c>
    </row>
    <row r="333" spans="1:12" x14ac:dyDescent="0.25">
      <c r="A333" s="48" t="s">
        <v>319</v>
      </c>
      <c r="B333" s="35" t="s">
        <v>861</v>
      </c>
      <c r="C333" s="91"/>
      <c r="D333" s="102">
        <v>330</v>
      </c>
      <c r="E333" s="32">
        <v>432</v>
      </c>
      <c r="F333" s="76">
        <v>118.52</v>
      </c>
      <c r="G333" s="24">
        <f t="shared" si="15"/>
        <v>51200.639999999999</v>
      </c>
      <c r="H333" s="33">
        <v>864</v>
      </c>
      <c r="I333" s="76">
        <v>50.68</v>
      </c>
      <c r="J333" s="24">
        <f t="shared" si="16"/>
        <v>43787.519999999997</v>
      </c>
      <c r="K333" s="22">
        <f t="shared" si="17"/>
        <v>94988.160000000003</v>
      </c>
    </row>
    <row r="334" spans="1:12" x14ac:dyDescent="0.25">
      <c r="A334" s="48" t="s">
        <v>496</v>
      </c>
      <c r="B334" s="35" t="s">
        <v>861</v>
      </c>
      <c r="C334" s="49"/>
      <c r="D334" s="102">
        <v>331</v>
      </c>
      <c r="E334" s="32">
        <v>288</v>
      </c>
      <c r="F334" s="76">
        <v>118.52</v>
      </c>
      <c r="G334" s="24">
        <f t="shared" si="15"/>
        <v>34133.760000000002</v>
      </c>
      <c r="H334" s="33">
        <v>432</v>
      </c>
      <c r="I334" s="76">
        <v>50.68</v>
      </c>
      <c r="J334" s="24">
        <f t="shared" si="16"/>
        <v>21893.759999999998</v>
      </c>
      <c r="K334" s="22">
        <f t="shared" si="17"/>
        <v>56027.520000000004</v>
      </c>
    </row>
    <row r="335" spans="1:12" x14ac:dyDescent="0.25">
      <c r="A335" s="43" t="s">
        <v>473</v>
      </c>
      <c r="B335" s="102" t="s">
        <v>472</v>
      </c>
      <c r="C335" s="73"/>
      <c r="D335" s="102">
        <v>332</v>
      </c>
      <c r="E335" s="32">
        <v>144</v>
      </c>
      <c r="F335" s="76">
        <v>118.52</v>
      </c>
      <c r="G335" s="24">
        <f t="shared" si="15"/>
        <v>17066.88</v>
      </c>
      <c r="H335" s="33">
        <v>576</v>
      </c>
      <c r="I335" s="76">
        <v>50.68</v>
      </c>
      <c r="J335" s="24">
        <f t="shared" si="16"/>
        <v>29191.68</v>
      </c>
      <c r="K335" s="22">
        <f t="shared" si="17"/>
        <v>46258.559999999998</v>
      </c>
    </row>
    <row r="336" spans="1:12" ht="30" x14ac:dyDescent="0.25">
      <c r="A336" s="44" t="s">
        <v>481</v>
      </c>
      <c r="B336" s="102" t="s">
        <v>482</v>
      </c>
      <c r="C336" s="86"/>
      <c r="D336" s="102">
        <v>333</v>
      </c>
      <c r="E336" s="32">
        <v>432</v>
      </c>
      <c r="F336" s="76">
        <v>118.52</v>
      </c>
      <c r="G336" s="24">
        <f t="shared" si="15"/>
        <v>51200.639999999999</v>
      </c>
      <c r="H336" s="33">
        <v>864</v>
      </c>
      <c r="I336" s="76">
        <v>50.68</v>
      </c>
      <c r="J336" s="24">
        <f t="shared" si="16"/>
        <v>43787.519999999997</v>
      </c>
      <c r="K336" s="22">
        <f t="shared" si="17"/>
        <v>94988.160000000003</v>
      </c>
    </row>
    <row r="337" spans="1:11" x14ac:dyDescent="0.25">
      <c r="A337" s="69" t="s">
        <v>112</v>
      </c>
      <c r="B337" s="57" t="s">
        <v>113</v>
      </c>
      <c r="C337" s="70" t="s">
        <v>81</v>
      </c>
      <c r="D337" s="102">
        <v>334</v>
      </c>
      <c r="E337" s="32">
        <v>432</v>
      </c>
      <c r="F337" s="76">
        <v>118.52</v>
      </c>
      <c r="G337" s="24">
        <f t="shared" si="15"/>
        <v>51200.639999999999</v>
      </c>
      <c r="H337" s="33">
        <v>864</v>
      </c>
      <c r="I337" s="76">
        <v>50.68</v>
      </c>
      <c r="J337" s="24">
        <f t="shared" si="16"/>
        <v>43787.519999999997</v>
      </c>
      <c r="K337" s="22">
        <f t="shared" si="17"/>
        <v>94988.160000000003</v>
      </c>
    </row>
    <row r="338" spans="1:11" x14ac:dyDescent="0.25">
      <c r="A338" s="41" t="s">
        <v>384</v>
      </c>
      <c r="B338" s="102" t="s">
        <v>385</v>
      </c>
      <c r="C338" s="42" t="s">
        <v>770</v>
      </c>
      <c r="D338" s="102">
        <v>335</v>
      </c>
      <c r="E338" s="32">
        <v>288</v>
      </c>
      <c r="F338" s="76">
        <v>118.52</v>
      </c>
      <c r="G338" s="24">
        <f t="shared" si="15"/>
        <v>34133.760000000002</v>
      </c>
      <c r="H338" s="33">
        <v>432</v>
      </c>
      <c r="I338" s="76">
        <v>50.68</v>
      </c>
      <c r="J338" s="24">
        <f t="shared" si="16"/>
        <v>21893.759999999998</v>
      </c>
      <c r="K338" s="22">
        <f t="shared" si="17"/>
        <v>56027.520000000004</v>
      </c>
    </row>
    <row r="339" spans="1:11" x14ac:dyDescent="0.25">
      <c r="A339" s="41" t="s">
        <v>465</v>
      </c>
      <c r="B339" s="102" t="s">
        <v>385</v>
      </c>
      <c r="C339" s="42" t="s">
        <v>837</v>
      </c>
      <c r="D339" s="102">
        <v>336</v>
      </c>
      <c r="E339" s="33">
        <v>144</v>
      </c>
      <c r="F339" s="76">
        <v>118.52</v>
      </c>
      <c r="G339" s="24">
        <f t="shared" si="15"/>
        <v>17066.88</v>
      </c>
      <c r="H339" s="33">
        <v>288</v>
      </c>
      <c r="I339" s="76">
        <v>50.68</v>
      </c>
      <c r="J339" s="24">
        <f t="shared" si="16"/>
        <v>14595.84</v>
      </c>
      <c r="K339" s="22">
        <f t="shared" si="17"/>
        <v>31662.720000000001</v>
      </c>
    </row>
    <row r="340" spans="1:11" ht="30" x14ac:dyDescent="0.25">
      <c r="A340" s="44" t="s">
        <v>486</v>
      </c>
      <c r="B340" s="102" t="s">
        <v>475</v>
      </c>
      <c r="C340" s="86"/>
      <c r="D340" s="102">
        <v>337</v>
      </c>
      <c r="E340" s="32">
        <v>1296</v>
      </c>
      <c r="F340" s="76">
        <v>118.52</v>
      </c>
      <c r="G340" s="24">
        <f t="shared" si="15"/>
        <v>153601.91999999998</v>
      </c>
      <c r="H340" s="33">
        <v>8784</v>
      </c>
      <c r="I340" s="76">
        <v>50.68</v>
      </c>
      <c r="J340" s="24">
        <f t="shared" si="16"/>
        <v>445173.12</v>
      </c>
      <c r="K340" s="22">
        <f t="shared" si="17"/>
        <v>598775.04000000004</v>
      </c>
    </row>
    <row r="341" spans="1:11" x14ac:dyDescent="0.25">
      <c r="A341" s="43" t="s">
        <v>867</v>
      </c>
      <c r="B341" s="102" t="s">
        <v>474</v>
      </c>
      <c r="C341" s="73"/>
      <c r="D341" s="102">
        <v>338</v>
      </c>
      <c r="E341" s="31">
        <v>7.18</v>
      </c>
      <c r="F341" s="76">
        <v>118.52</v>
      </c>
      <c r="G341" s="24">
        <f t="shared" si="15"/>
        <v>850.97359999999992</v>
      </c>
      <c r="H341" s="31">
        <v>7.39</v>
      </c>
      <c r="I341" s="76">
        <v>50.68</v>
      </c>
      <c r="J341" s="24">
        <f t="shared" si="16"/>
        <v>374.52519999999998</v>
      </c>
      <c r="K341" s="22">
        <f t="shared" si="17"/>
        <v>1225.4987999999998</v>
      </c>
    </row>
    <row r="342" spans="1:11" x14ac:dyDescent="0.25">
      <c r="A342" s="43" t="s">
        <v>110</v>
      </c>
      <c r="B342" s="102" t="s">
        <v>111</v>
      </c>
      <c r="C342" s="42" t="s">
        <v>528</v>
      </c>
      <c r="D342" s="102">
        <v>339</v>
      </c>
      <c r="E342" s="31">
        <v>5.31</v>
      </c>
      <c r="F342" s="76">
        <v>118.52</v>
      </c>
      <c r="G342" s="24">
        <f t="shared" si="15"/>
        <v>629.34119999999996</v>
      </c>
      <c r="H342" s="31">
        <v>4.8899999999999997</v>
      </c>
      <c r="I342" s="76">
        <v>50.68</v>
      </c>
      <c r="J342" s="24">
        <f t="shared" si="16"/>
        <v>247.8252</v>
      </c>
      <c r="K342" s="22">
        <f t="shared" si="17"/>
        <v>877.16639999999995</v>
      </c>
    </row>
    <row r="343" spans="1:11" x14ac:dyDescent="0.25">
      <c r="A343" s="43" t="s">
        <v>110</v>
      </c>
      <c r="B343" s="102" t="s">
        <v>111</v>
      </c>
      <c r="C343" s="42" t="s">
        <v>529</v>
      </c>
      <c r="D343" s="102">
        <v>340</v>
      </c>
      <c r="E343" s="31">
        <v>7.41</v>
      </c>
      <c r="F343" s="76">
        <v>118.52</v>
      </c>
      <c r="G343" s="24">
        <f t="shared" si="15"/>
        <v>878.23320000000001</v>
      </c>
      <c r="H343" s="31">
        <v>11.02</v>
      </c>
      <c r="I343" s="76">
        <v>50.68</v>
      </c>
      <c r="J343" s="24">
        <f t="shared" si="16"/>
        <v>558.49360000000001</v>
      </c>
      <c r="K343" s="22">
        <f t="shared" si="17"/>
        <v>1436.7267999999999</v>
      </c>
    </row>
    <row r="344" spans="1:11" x14ac:dyDescent="0.25">
      <c r="A344" s="43" t="s">
        <v>108</v>
      </c>
      <c r="B344" s="102" t="s">
        <v>109</v>
      </c>
      <c r="C344" s="42" t="s">
        <v>527</v>
      </c>
      <c r="D344" s="102">
        <v>341</v>
      </c>
      <c r="E344" s="31">
        <v>4.7699999999999996</v>
      </c>
      <c r="F344" s="76">
        <v>118.52</v>
      </c>
      <c r="G344" s="24">
        <f t="shared" si="15"/>
        <v>565.34039999999993</v>
      </c>
      <c r="H344" s="31">
        <v>19.09</v>
      </c>
      <c r="I344" s="76">
        <v>50.68</v>
      </c>
      <c r="J344" s="24">
        <f t="shared" si="16"/>
        <v>967.48119999999994</v>
      </c>
      <c r="K344" s="22">
        <f t="shared" si="17"/>
        <v>1532.8215999999998</v>
      </c>
    </row>
    <row r="345" spans="1:11" x14ac:dyDescent="0.25">
      <c r="A345" s="43" t="s">
        <v>106</v>
      </c>
      <c r="B345" s="102" t="s">
        <v>107</v>
      </c>
      <c r="C345" s="42" t="s">
        <v>526</v>
      </c>
      <c r="D345" s="102">
        <v>342</v>
      </c>
      <c r="E345" s="31">
        <v>6.15</v>
      </c>
      <c r="F345" s="76">
        <v>118.52</v>
      </c>
      <c r="G345" s="24">
        <f t="shared" si="15"/>
        <v>728.89800000000002</v>
      </c>
      <c r="H345" s="31">
        <v>3.82</v>
      </c>
      <c r="I345" s="76">
        <v>50.68</v>
      </c>
      <c r="J345" s="24">
        <f t="shared" si="16"/>
        <v>193.5976</v>
      </c>
      <c r="K345" s="22">
        <f t="shared" si="17"/>
        <v>922.49559999999997</v>
      </c>
    </row>
    <row r="346" spans="1:11" x14ac:dyDescent="0.25">
      <c r="A346" s="43" t="s">
        <v>104</v>
      </c>
      <c r="B346" s="102" t="s">
        <v>105</v>
      </c>
      <c r="C346" s="42" t="s">
        <v>525</v>
      </c>
      <c r="D346" s="102">
        <v>343</v>
      </c>
      <c r="E346" s="31">
        <v>4.1100000000000003</v>
      </c>
      <c r="F346" s="76">
        <v>118.52</v>
      </c>
      <c r="G346" s="24">
        <f t="shared" si="15"/>
        <v>487.11720000000003</v>
      </c>
      <c r="H346" s="31">
        <v>3.82</v>
      </c>
      <c r="I346" s="76">
        <v>50.68</v>
      </c>
      <c r="J346" s="24">
        <f t="shared" si="16"/>
        <v>193.5976</v>
      </c>
      <c r="K346" s="22">
        <f t="shared" si="17"/>
        <v>680.71479999999997</v>
      </c>
    </row>
    <row r="347" spans="1:11" x14ac:dyDescent="0.25">
      <c r="A347" s="69" t="s">
        <v>103</v>
      </c>
      <c r="B347" s="57" t="s">
        <v>48</v>
      </c>
      <c r="C347" s="84" t="s">
        <v>524</v>
      </c>
      <c r="D347" s="102">
        <v>344</v>
      </c>
      <c r="E347" s="31">
        <v>3.82</v>
      </c>
      <c r="F347" s="76">
        <v>118.52</v>
      </c>
      <c r="G347" s="24">
        <f t="shared" si="15"/>
        <v>452.74639999999999</v>
      </c>
      <c r="H347" s="31">
        <v>19.09</v>
      </c>
      <c r="I347" s="76">
        <v>50.68</v>
      </c>
      <c r="J347" s="24">
        <f t="shared" si="16"/>
        <v>967.48119999999994</v>
      </c>
      <c r="K347" s="22">
        <f t="shared" si="17"/>
        <v>1420.2275999999999</v>
      </c>
    </row>
    <row r="348" spans="1:11" x14ac:dyDescent="0.25">
      <c r="A348" s="43" t="s">
        <v>99</v>
      </c>
      <c r="B348" s="102" t="s">
        <v>100</v>
      </c>
      <c r="C348" s="42" t="s">
        <v>522</v>
      </c>
      <c r="D348" s="102">
        <v>345</v>
      </c>
      <c r="E348" s="31">
        <v>4.68</v>
      </c>
      <c r="F348" s="76">
        <v>118.52</v>
      </c>
      <c r="G348" s="24">
        <f t="shared" si="15"/>
        <v>554.67359999999996</v>
      </c>
      <c r="H348" s="31">
        <v>3.82</v>
      </c>
      <c r="I348" s="76">
        <v>50.68</v>
      </c>
      <c r="J348" s="24">
        <f t="shared" si="16"/>
        <v>193.5976</v>
      </c>
      <c r="K348" s="22">
        <f t="shared" si="17"/>
        <v>748.27119999999991</v>
      </c>
    </row>
    <row r="349" spans="1:11" x14ac:dyDescent="0.25">
      <c r="A349" s="43" t="s">
        <v>99</v>
      </c>
      <c r="B349" s="102" t="s">
        <v>100</v>
      </c>
      <c r="C349" s="42" t="s">
        <v>523</v>
      </c>
      <c r="D349" s="102">
        <v>346</v>
      </c>
      <c r="E349" s="31">
        <v>7.66</v>
      </c>
      <c r="F349" s="76">
        <v>118.52</v>
      </c>
      <c r="G349" s="24">
        <f t="shared" si="15"/>
        <v>907.86320000000001</v>
      </c>
      <c r="H349" s="31">
        <v>12.74</v>
      </c>
      <c r="I349" s="76">
        <v>50.68</v>
      </c>
      <c r="J349" s="24">
        <f t="shared" si="16"/>
        <v>645.66319999999996</v>
      </c>
      <c r="K349" s="22">
        <f t="shared" si="17"/>
        <v>1553.5264</v>
      </c>
    </row>
    <row r="350" spans="1:11" x14ac:dyDescent="0.25">
      <c r="A350" s="43" t="s">
        <v>124</v>
      </c>
      <c r="B350" s="102" t="s">
        <v>125</v>
      </c>
      <c r="C350" s="42" t="s">
        <v>536</v>
      </c>
      <c r="D350" s="102">
        <v>347</v>
      </c>
      <c r="E350" s="31">
        <v>2.5499999999999998</v>
      </c>
      <c r="F350" s="76">
        <v>118.52</v>
      </c>
      <c r="G350" s="24">
        <f t="shared" si="15"/>
        <v>302.22599999999994</v>
      </c>
      <c r="H350" s="31">
        <v>12.73</v>
      </c>
      <c r="I350" s="76">
        <v>50.68</v>
      </c>
      <c r="J350" s="24">
        <f t="shared" si="16"/>
        <v>645.15639999999996</v>
      </c>
      <c r="K350" s="22">
        <f t="shared" si="17"/>
        <v>947.38239999999996</v>
      </c>
    </row>
    <row r="351" spans="1:11" x14ac:dyDescent="0.25">
      <c r="A351" s="44" t="s">
        <v>288</v>
      </c>
      <c r="B351" s="102" t="s">
        <v>125</v>
      </c>
      <c r="C351" s="45" t="s">
        <v>685</v>
      </c>
      <c r="D351" s="102">
        <v>348</v>
      </c>
      <c r="E351" s="31">
        <v>7.47</v>
      </c>
      <c r="F351" s="76">
        <v>118.52</v>
      </c>
      <c r="G351" s="24">
        <f t="shared" si="15"/>
        <v>885.34439999999995</v>
      </c>
      <c r="H351" s="31">
        <v>26.96</v>
      </c>
      <c r="I351" s="76">
        <v>50.68</v>
      </c>
      <c r="J351" s="24">
        <f t="shared" si="16"/>
        <v>1366.3328000000001</v>
      </c>
      <c r="K351" s="22">
        <f t="shared" si="17"/>
        <v>2251.6772000000001</v>
      </c>
    </row>
    <row r="352" spans="1:11" x14ac:dyDescent="0.25">
      <c r="A352" s="44" t="s">
        <v>292</v>
      </c>
      <c r="B352" s="102" t="s">
        <v>125</v>
      </c>
      <c r="C352" s="45" t="s">
        <v>688</v>
      </c>
      <c r="D352" s="102">
        <v>349</v>
      </c>
      <c r="E352" s="31">
        <v>5.9</v>
      </c>
      <c r="F352" s="76">
        <v>118.52</v>
      </c>
      <c r="G352" s="24">
        <f t="shared" si="15"/>
        <v>699.26800000000003</v>
      </c>
      <c r="H352" s="31">
        <v>5.29</v>
      </c>
      <c r="I352" s="76">
        <v>50.68</v>
      </c>
      <c r="J352" s="24">
        <f t="shared" si="16"/>
        <v>268.09719999999999</v>
      </c>
      <c r="K352" s="22">
        <f t="shared" si="17"/>
        <v>967.36519999999996</v>
      </c>
    </row>
    <row r="353" spans="1:11" x14ac:dyDescent="0.25">
      <c r="A353" s="44" t="s">
        <v>308</v>
      </c>
      <c r="B353" s="102" t="s">
        <v>125</v>
      </c>
      <c r="C353" s="45" t="s">
        <v>702</v>
      </c>
      <c r="D353" s="102">
        <v>350</v>
      </c>
      <c r="E353" s="31">
        <v>5.46</v>
      </c>
      <c r="F353" s="76">
        <v>118.52</v>
      </c>
      <c r="G353" s="24">
        <f t="shared" si="15"/>
        <v>647.11919999999998</v>
      </c>
      <c r="H353" s="31">
        <v>5.94</v>
      </c>
      <c r="I353" s="76">
        <v>50.68</v>
      </c>
      <c r="J353" s="24">
        <f t="shared" si="16"/>
        <v>301.03919999999999</v>
      </c>
      <c r="K353" s="22">
        <f t="shared" si="17"/>
        <v>948.15840000000003</v>
      </c>
    </row>
    <row r="354" spans="1:11" x14ac:dyDescent="0.25">
      <c r="A354" s="44" t="s">
        <v>313</v>
      </c>
      <c r="B354" s="102" t="s">
        <v>125</v>
      </c>
      <c r="C354" s="45" t="s">
        <v>707</v>
      </c>
      <c r="D354" s="102">
        <v>351</v>
      </c>
      <c r="E354" s="31">
        <v>3.82</v>
      </c>
      <c r="F354" s="76">
        <v>118.52</v>
      </c>
      <c r="G354" s="24">
        <f t="shared" si="15"/>
        <v>452.74639999999999</v>
      </c>
      <c r="H354" s="31">
        <v>27.88</v>
      </c>
      <c r="I354" s="76">
        <v>50.68</v>
      </c>
      <c r="J354" s="24">
        <f t="shared" si="16"/>
        <v>1412.9584</v>
      </c>
      <c r="K354" s="22">
        <f t="shared" si="17"/>
        <v>1865.7048</v>
      </c>
    </row>
    <row r="355" spans="1:11" x14ac:dyDescent="0.25">
      <c r="A355" s="44" t="s">
        <v>326</v>
      </c>
      <c r="B355" s="102" t="s">
        <v>125</v>
      </c>
      <c r="C355" s="45" t="s">
        <v>712</v>
      </c>
      <c r="D355" s="102">
        <v>352</v>
      </c>
      <c r="E355" s="31">
        <v>4.87</v>
      </c>
      <c r="F355" s="76">
        <v>118.52</v>
      </c>
      <c r="G355" s="24">
        <f t="shared" si="15"/>
        <v>577.19240000000002</v>
      </c>
      <c r="H355" s="31">
        <v>6.13</v>
      </c>
      <c r="I355" s="76">
        <v>50.68</v>
      </c>
      <c r="J355" s="24">
        <f t="shared" si="16"/>
        <v>310.66840000000002</v>
      </c>
      <c r="K355" s="22">
        <f t="shared" si="17"/>
        <v>887.86080000000004</v>
      </c>
    </row>
    <row r="356" spans="1:11" x14ac:dyDescent="0.25">
      <c r="A356" s="43" t="s">
        <v>327</v>
      </c>
      <c r="B356" s="102" t="s">
        <v>125</v>
      </c>
      <c r="C356" s="42" t="s">
        <v>713</v>
      </c>
      <c r="D356" s="102">
        <v>353</v>
      </c>
      <c r="E356" s="32">
        <v>3.82</v>
      </c>
      <c r="F356" s="76">
        <v>118.52</v>
      </c>
      <c r="G356" s="24">
        <f t="shared" si="15"/>
        <v>452.74639999999999</v>
      </c>
      <c r="H356" s="33">
        <v>19.09</v>
      </c>
      <c r="I356" s="76">
        <v>50.68</v>
      </c>
      <c r="J356" s="24">
        <f t="shared" si="16"/>
        <v>967.48119999999994</v>
      </c>
      <c r="K356" s="22">
        <f t="shared" si="17"/>
        <v>1420.2275999999999</v>
      </c>
    </row>
    <row r="357" spans="1:11" x14ac:dyDescent="0.25">
      <c r="A357" s="44" t="s">
        <v>328</v>
      </c>
      <c r="B357" s="102" t="s">
        <v>125</v>
      </c>
      <c r="C357" s="45" t="s">
        <v>714</v>
      </c>
      <c r="D357" s="102">
        <v>354</v>
      </c>
      <c r="E357" s="31">
        <v>5.07</v>
      </c>
      <c r="F357" s="76">
        <v>118.52</v>
      </c>
      <c r="G357" s="24">
        <f t="shared" si="15"/>
        <v>600.89639999999997</v>
      </c>
      <c r="H357" s="31">
        <v>36.090000000000003</v>
      </c>
      <c r="I357" s="76">
        <v>50.68</v>
      </c>
      <c r="J357" s="24">
        <f t="shared" si="16"/>
        <v>1829.0412000000001</v>
      </c>
      <c r="K357" s="22">
        <f t="shared" si="17"/>
        <v>2429.9376000000002</v>
      </c>
    </row>
    <row r="358" spans="1:11" x14ac:dyDescent="0.25">
      <c r="A358" s="44" t="s">
        <v>329</v>
      </c>
      <c r="B358" s="102" t="s">
        <v>125</v>
      </c>
      <c r="C358" s="45" t="s">
        <v>715</v>
      </c>
      <c r="D358" s="102">
        <v>355</v>
      </c>
      <c r="E358" s="33">
        <v>5.18</v>
      </c>
      <c r="F358" s="76">
        <v>118.52</v>
      </c>
      <c r="G358" s="24">
        <f t="shared" si="15"/>
        <v>613.93359999999996</v>
      </c>
      <c r="H358" s="33">
        <v>28.81</v>
      </c>
      <c r="I358" s="76">
        <v>50.68</v>
      </c>
      <c r="J358" s="24">
        <f t="shared" si="16"/>
        <v>1460.0907999999999</v>
      </c>
      <c r="K358" s="22">
        <f t="shared" si="17"/>
        <v>2074.0243999999998</v>
      </c>
    </row>
    <row r="359" spans="1:11" x14ac:dyDescent="0.25">
      <c r="A359" s="44" t="s">
        <v>330</v>
      </c>
      <c r="B359" s="102" t="s">
        <v>125</v>
      </c>
      <c r="C359" s="45" t="s">
        <v>716</v>
      </c>
      <c r="D359" s="102">
        <v>356</v>
      </c>
      <c r="E359" s="31">
        <v>6.07</v>
      </c>
      <c r="F359" s="76">
        <v>118.52</v>
      </c>
      <c r="G359" s="24">
        <f t="shared" si="15"/>
        <v>719.41639999999995</v>
      </c>
      <c r="H359" s="31">
        <v>6.84</v>
      </c>
      <c r="I359" s="76">
        <v>50.68</v>
      </c>
      <c r="J359" s="24">
        <f t="shared" si="16"/>
        <v>346.65120000000002</v>
      </c>
      <c r="K359" s="22">
        <f t="shared" si="17"/>
        <v>1066.0675999999999</v>
      </c>
    </row>
    <row r="360" spans="1:11" x14ac:dyDescent="0.25">
      <c r="A360" s="44" t="s">
        <v>331</v>
      </c>
      <c r="B360" s="102" t="s">
        <v>125</v>
      </c>
      <c r="C360" s="45" t="s">
        <v>717</v>
      </c>
      <c r="D360" s="102">
        <v>357</v>
      </c>
      <c r="E360" s="31">
        <v>4.96</v>
      </c>
      <c r="F360" s="76">
        <v>118.52</v>
      </c>
      <c r="G360" s="24">
        <f t="shared" si="15"/>
        <v>587.85919999999999</v>
      </c>
      <c r="H360" s="31">
        <v>6.07</v>
      </c>
      <c r="I360" s="76">
        <v>50.68</v>
      </c>
      <c r="J360" s="24">
        <f t="shared" si="16"/>
        <v>307.62760000000003</v>
      </c>
      <c r="K360" s="22">
        <f t="shared" si="17"/>
        <v>895.48680000000002</v>
      </c>
    </row>
    <row r="361" spans="1:11" x14ac:dyDescent="0.25">
      <c r="A361" s="44" t="s">
        <v>332</v>
      </c>
      <c r="B361" s="102" t="s">
        <v>125</v>
      </c>
      <c r="C361" s="45" t="s">
        <v>718</v>
      </c>
      <c r="D361" s="102">
        <v>358</v>
      </c>
      <c r="E361" s="31">
        <v>10.94</v>
      </c>
      <c r="F361" s="76">
        <v>118.52</v>
      </c>
      <c r="G361" s="24">
        <f t="shared" si="15"/>
        <v>1296.6088</v>
      </c>
      <c r="H361" s="31">
        <v>22.46</v>
      </c>
      <c r="I361" s="76">
        <v>50.68</v>
      </c>
      <c r="J361" s="24">
        <f t="shared" si="16"/>
        <v>1138.2728</v>
      </c>
      <c r="K361" s="22">
        <f t="shared" si="17"/>
        <v>2434.8815999999997</v>
      </c>
    </row>
    <row r="362" spans="1:11" x14ac:dyDescent="0.25">
      <c r="A362" s="44" t="s">
        <v>333</v>
      </c>
      <c r="B362" s="102" t="s">
        <v>125</v>
      </c>
      <c r="C362" s="45" t="s">
        <v>719</v>
      </c>
      <c r="D362" s="102">
        <v>359</v>
      </c>
      <c r="E362" s="31">
        <v>7.18</v>
      </c>
      <c r="F362" s="76">
        <v>118.52</v>
      </c>
      <c r="G362" s="24">
        <f t="shared" si="15"/>
        <v>850.97359999999992</v>
      </c>
      <c r="H362" s="31">
        <v>7.39</v>
      </c>
      <c r="I362" s="76">
        <v>50.68</v>
      </c>
      <c r="J362" s="24">
        <f t="shared" si="16"/>
        <v>374.52519999999998</v>
      </c>
      <c r="K362" s="22">
        <f t="shared" si="17"/>
        <v>1225.4987999999998</v>
      </c>
    </row>
    <row r="363" spans="1:11" x14ac:dyDescent="0.25">
      <c r="A363" s="44" t="s">
        <v>334</v>
      </c>
      <c r="B363" s="102" t="s">
        <v>125</v>
      </c>
      <c r="C363" s="45" t="s">
        <v>720</v>
      </c>
      <c r="D363" s="102">
        <v>360</v>
      </c>
      <c r="E363" s="31">
        <v>4.91</v>
      </c>
      <c r="F363" s="76">
        <v>118.52</v>
      </c>
      <c r="G363" s="24">
        <f t="shared" si="15"/>
        <v>581.93319999999994</v>
      </c>
      <c r="H363" s="31">
        <v>4.09</v>
      </c>
      <c r="I363" s="76">
        <v>50.68</v>
      </c>
      <c r="J363" s="24">
        <f t="shared" si="16"/>
        <v>207.28119999999998</v>
      </c>
      <c r="K363" s="22">
        <f t="shared" si="17"/>
        <v>789.21439999999996</v>
      </c>
    </row>
    <row r="364" spans="1:11" x14ac:dyDescent="0.25">
      <c r="A364" s="44" t="s">
        <v>335</v>
      </c>
      <c r="B364" s="102" t="s">
        <v>125</v>
      </c>
      <c r="C364" s="45" t="s">
        <v>721</v>
      </c>
      <c r="D364" s="102">
        <v>361</v>
      </c>
      <c r="E364" s="31">
        <v>4.79</v>
      </c>
      <c r="F364" s="76">
        <v>118.52</v>
      </c>
      <c r="G364" s="24">
        <f t="shared" si="15"/>
        <v>567.71079999999995</v>
      </c>
      <c r="H364" s="31">
        <v>4.05</v>
      </c>
      <c r="I364" s="76">
        <v>50.68</v>
      </c>
      <c r="J364" s="24">
        <f t="shared" si="16"/>
        <v>205.25399999999999</v>
      </c>
      <c r="K364" s="22">
        <f t="shared" si="17"/>
        <v>772.96479999999997</v>
      </c>
    </row>
    <row r="365" spans="1:11" x14ac:dyDescent="0.25">
      <c r="A365" s="44" t="s">
        <v>336</v>
      </c>
      <c r="B365" s="102" t="s">
        <v>125</v>
      </c>
      <c r="C365" s="45" t="s">
        <v>722</v>
      </c>
      <c r="D365" s="102">
        <v>362</v>
      </c>
      <c r="E365" s="31">
        <v>4.82</v>
      </c>
      <c r="F365" s="76">
        <v>118.52</v>
      </c>
      <c r="G365" s="24">
        <f t="shared" si="15"/>
        <v>571.26639999999998</v>
      </c>
      <c r="H365" s="31">
        <v>7.34</v>
      </c>
      <c r="I365" s="76">
        <v>50.68</v>
      </c>
      <c r="J365" s="24">
        <f t="shared" si="16"/>
        <v>371.99119999999999</v>
      </c>
      <c r="K365" s="22">
        <f t="shared" si="17"/>
        <v>943.25759999999991</v>
      </c>
    </row>
    <row r="366" spans="1:11" x14ac:dyDescent="0.25">
      <c r="A366" s="44" t="s">
        <v>338</v>
      </c>
      <c r="B366" s="102" t="s">
        <v>125</v>
      </c>
      <c r="C366" s="45" t="s">
        <v>724</v>
      </c>
      <c r="D366" s="102">
        <v>363</v>
      </c>
      <c r="E366" s="31">
        <v>7.6</v>
      </c>
      <c r="F366" s="76">
        <v>118.52</v>
      </c>
      <c r="G366" s="24">
        <f t="shared" si="15"/>
        <v>900.75199999999995</v>
      </c>
      <c r="H366" s="31">
        <v>9.1300000000000008</v>
      </c>
      <c r="I366" s="76">
        <v>50.68</v>
      </c>
      <c r="J366" s="24">
        <f t="shared" si="16"/>
        <v>462.70840000000004</v>
      </c>
      <c r="K366" s="22">
        <f t="shared" si="17"/>
        <v>1363.4603999999999</v>
      </c>
    </row>
    <row r="367" spans="1:11" x14ac:dyDescent="0.25">
      <c r="A367" s="44" t="s">
        <v>339</v>
      </c>
      <c r="B367" s="102" t="s">
        <v>125</v>
      </c>
      <c r="C367" s="45" t="s">
        <v>725</v>
      </c>
      <c r="D367" s="102">
        <v>364</v>
      </c>
      <c r="E367" s="31">
        <v>10.029999999999999</v>
      </c>
      <c r="F367" s="76">
        <v>118.52</v>
      </c>
      <c r="G367" s="24">
        <f t="shared" si="15"/>
        <v>1188.7556</v>
      </c>
      <c r="H367" s="31">
        <v>11.89</v>
      </c>
      <c r="I367" s="76">
        <v>50.68</v>
      </c>
      <c r="J367" s="24">
        <f t="shared" si="16"/>
        <v>602.58519999999999</v>
      </c>
      <c r="K367" s="22">
        <f t="shared" si="17"/>
        <v>1791.3407999999999</v>
      </c>
    </row>
    <row r="368" spans="1:11" x14ac:dyDescent="0.25">
      <c r="A368" s="44" t="s">
        <v>340</v>
      </c>
      <c r="B368" s="102" t="s">
        <v>125</v>
      </c>
      <c r="C368" s="45" t="s">
        <v>726</v>
      </c>
      <c r="D368" s="102">
        <v>365</v>
      </c>
      <c r="E368" s="31">
        <v>7.2</v>
      </c>
      <c r="F368" s="76">
        <v>118.52</v>
      </c>
      <c r="G368" s="24">
        <f t="shared" si="15"/>
        <v>853.34399999999994</v>
      </c>
      <c r="H368" s="31">
        <v>13.05</v>
      </c>
      <c r="I368" s="76">
        <v>50.68</v>
      </c>
      <c r="J368" s="24">
        <f t="shared" si="16"/>
        <v>661.37400000000002</v>
      </c>
      <c r="K368" s="22">
        <f t="shared" si="17"/>
        <v>1514.7179999999998</v>
      </c>
    </row>
    <row r="369" spans="1:12" x14ac:dyDescent="0.25">
      <c r="A369" s="44" t="s">
        <v>341</v>
      </c>
      <c r="B369" s="102" t="s">
        <v>125</v>
      </c>
      <c r="C369" s="45" t="s">
        <v>727</v>
      </c>
      <c r="D369" s="102">
        <v>366</v>
      </c>
      <c r="E369" s="31">
        <v>14.43</v>
      </c>
      <c r="F369" s="76">
        <v>118.52</v>
      </c>
      <c r="G369" s="24">
        <f t="shared" si="15"/>
        <v>1710.2436</v>
      </c>
      <c r="H369" s="31">
        <v>12.02</v>
      </c>
      <c r="I369" s="76">
        <v>50.68</v>
      </c>
      <c r="J369" s="24">
        <f t="shared" si="16"/>
        <v>609.17359999999996</v>
      </c>
      <c r="K369" s="22">
        <f t="shared" si="17"/>
        <v>2319.4171999999999</v>
      </c>
    </row>
    <row r="370" spans="1:12" x14ac:dyDescent="0.25">
      <c r="A370" s="44" t="s">
        <v>342</v>
      </c>
      <c r="B370" s="102" t="s">
        <v>125</v>
      </c>
      <c r="C370" s="45" t="s">
        <v>728</v>
      </c>
      <c r="D370" s="102">
        <v>367</v>
      </c>
      <c r="E370" s="31">
        <v>12.2</v>
      </c>
      <c r="F370" s="76">
        <v>118.52</v>
      </c>
      <c r="G370" s="24">
        <f t="shared" si="15"/>
        <v>1445.944</v>
      </c>
      <c r="H370" s="31">
        <v>11.16</v>
      </c>
      <c r="I370" s="76">
        <v>50.68</v>
      </c>
      <c r="J370" s="24">
        <f t="shared" si="16"/>
        <v>565.58879999999999</v>
      </c>
      <c r="K370" s="22">
        <f t="shared" si="17"/>
        <v>2011.5328</v>
      </c>
    </row>
    <row r="371" spans="1:12" x14ac:dyDescent="0.25">
      <c r="A371" s="44" t="s">
        <v>343</v>
      </c>
      <c r="B371" s="102" t="s">
        <v>125</v>
      </c>
      <c r="C371" s="45" t="s">
        <v>729</v>
      </c>
      <c r="D371" s="102">
        <v>368</v>
      </c>
      <c r="E371" s="31">
        <v>5.9</v>
      </c>
      <c r="F371" s="76">
        <v>118.52</v>
      </c>
      <c r="G371" s="24">
        <f t="shared" si="15"/>
        <v>699.26800000000003</v>
      </c>
      <c r="H371" s="31">
        <v>7.18</v>
      </c>
      <c r="I371" s="76">
        <v>50.68</v>
      </c>
      <c r="J371" s="24">
        <f t="shared" si="16"/>
        <v>363.88239999999996</v>
      </c>
      <c r="K371" s="22">
        <f t="shared" si="17"/>
        <v>1063.1504</v>
      </c>
    </row>
    <row r="372" spans="1:12" x14ac:dyDescent="0.25">
      <c r="A372" s="44" t="s">
        <v>344</v>
      </c>
      <c r="B372" s="102" t="s">
        <v>125</v>
      </c>
      <c r="C372" s="45" t="s">
        <v>730</v>
      </c>
      <c r="D372" s="102">
        <v>369</v>
      </c>
      <c r="E372" s="31">
        <v>4.51</v>
      </c>
      <c r="F372" s="76">
        <v>118.52</v>
      </c>
      <c r="G372" s="24">
        <f t="shared" si="15"/>
        <v>534.52519999999993</v>
      </c>
      <c r="H372" s="31">
        <v>5.75</v>
      </c>
      <c r="I372" s="76">
        <v>50.68</v>
      </c>
      <c r="J372" s="24">
        <f t="shared" si="16"/>
        <v>291.41000000000003</v>
      </c>
      <c r="K372" s="22">
        <f t="shared" si="17"/>
        <v>825.9351999999999</v>
      </c>
    </row>
    <row r="373" spans="1:12" x14ac:dyDescent="0.25">
      <c r="A373" s="44" t="s">
        <v>345</v>
      </c>
      <c r="B373" s="102" t="s">
        <v>125</v>
      </c>
      <c r="C373" s="45" t="s">
        <v>731</v>
      </c>
      <c r="D373" s="102">
        <v>370</v>
      </c>
      <c r="E373" s="31">
        <v>4.74</v>
      </c>
      <c r="F373" s="76">
        <v>118.52</v>
      </c>
      <c r="G373" s="24">
        <f t="shared" si="15"/>
        <v>561.78480000000002</v>
      </c>
      <c r="H373" s="31">
        <v>3.82</v>
      </c>
      <c r="I373" s="76">
        <v>50.68</v>
      </c>
      <c r="J373" s="24">
        <f t="shared" si="16"/>
        <v>193.5976</v>
      </c>
      <c r="K373" s="22">
        <f t="shared" si="17"/>
        <v>755.38239999999996</v>
      </c>
    </row>
    <row r="374" spans="1:12" x14ac:dyDescent="0.25">
      <c r="A374" s="43" t="s">
        <v>346</v>
      </c>
      <c r="B374" s="102" t="s">
        <v>125</v>
      </c>
      <c r="C374" s="42" t="s">
        <v>732</v>
      </c>
      <c r="D374" s="102">
        <v>371</v>
      </c>
      <c r="E374" s="31">
        <v>4.3499999999999996</v>
      </c>
      <c r="F374" s="76">
        <v>118.52</v>
      </c>
      <c r="G374" s="24">
        <f t="shared" si="15"/>
        <v>515.5619999999999</v>
      </c>
      <c r="H374" s="31">
        <v>3.82</v>
      </c>
      <c r="I374" s="76">
        <v>50.68</v>
      </c>
      <c r="J374" s="24">
        <f t="shared" si="16"/>
        <v>193.5976</v>
      </c>
      <c r="K374" s="22">
        <f t="shared" si="17"/>
        <v>709.15959999999995</v>
      </c>
    </row>
    <row r="375" spans="1:12" x14ac:dyDescent="0.25">
      <c r="A375" s="41" t="s">
        <v>347</v>
      </c>
      <c r="B375" s="102" t="s">
        <v>125</v>
      </c>
      <c r="C375" s="42" t="s">
        <v>733</v>
      </c>
      <c r="D375" s="102">
        <v>372</v>
      </c>
      <c r="E375" s="31">
        <v>14.49</v>
      </c>
      <c r="F375" s="76">
        <v>118.52</v>
      </c>
      <c r="G375" s="24">
        <f t="shared" si="15"/>
        <v>1717.3548000000001</v>
      </c>
      <c r="H375" s="31">
        <v>14.04</v>
      </c>
      <c r="I375" s="76">
        <v>50.68</v>
      </c>
      <c r="J375" s="24">
        <f t="shared" si="16"/>
        <v>711.54719999999998</v>
      </c>
      <c r="K375" s="22">
        <f t="shared" si="17"/>
        <v>2428.902</v>
      </c>
    </row>
    <row r="376" spans="1:12" x14ac:dyDescent="0.25">
      <c r="A376" s="41" t="s">
        <v>348</v>
      </c>
      <c r="B376" s="102" t="s">
        <v>125</v>
      </c>
      <c r="C376" s="42" t="s">
        <v>734</v>
      </c>
      <c r="D376" s="102">
        <v>373</v>
      </c>
      <c r="E376" s="31">
        <v>6.19</v>
      </c>
      <c r="F376" s="76">
        <v>118.52</v>
      </c>
      <c r="G376" s="24">
        <f t="shared" si="15"/>
        <v>733.63880000000006</v>
      </c>
      <c r="H376" s="31">
        <v>12.07</v>
      </c>
      <c r="I376" s="76">
        <v>50.68</v>
      </c>
      <c r="J376" s="24">
        <f t="shared" si="16"/>
        <v>611.70759999999996</v>
      </c>
      <c r="K376" s="22">
        <f t="shared" si="17"/>
        <v>1345.3463999999999</v>
      </c>
    </row>
    <row r="377" spans="1:12" x14ac:dyDescent="0.25">
      <c r="A377" s="44" t="s">
        <v>349</v>
      </c>
      <c r="B377" s="102" t="s">
        <v>125</v>
      </c>
      <c r="C377" s="45" t="s">
        <v>735</v>
      </c>
      <c r="D377" s="102">
        <v>374</v>
      </c>
      <c r="E377" s="31">
        <v>9.36</v>
      </c>
      <c r="F377" s="76">
        <v>118.52</v>
      </c>
      <c r="G377" s="24">
        <f t="shared" si="15"/>
        <v>1109.3471999999999</v>
      </c>
      <c r="H377" s="31">
        <v>380.02</v>
      </c>
      <c r="I377" s="76">
        <v>50.68</v>
      </c>
      <c r="J377" s="24">
        <f t="shared" si="16"/>
        <v>19259.4136</v>
      </c>
      <c r="K377" s="22">
        <f t="shared" si="17"/>
        <v>20368.7608</v>
      </c>
    </row>
    <row r="378" spans="1:12" x14ac:dyDescent="0.25">
      <c r="A378" s="44" t="s">
        <v>350</v>
      </c>
      <c r="B378" s="102" t="s">
        <v>125</v>
      </c>
      <c r="C378" s="45" t="s">
        <v>736</v>
      </c>
      <c r="D378" s="102">
        <v>375</v>
      </c>
      <c r="E378" s="31">
        <v>2.25</v>
      </c>
      <c r="F378" s="76">
        <v>118.52</v>
      </c>
      <c r="G378" s="24">
        <f t="shared" si="15"/>
        <v>266.67</v>
      </c>
      <c r="H378" s="31">
        <v>11.23</v>
      </c>
      <c r="I378" s="76">
        <v>50.68</v>
      </c>
      <c r="J378" s="24">
        <f t="shared" si="16"/>
        <v>569.13639999999998</v>
      </c>
      <c r="K378" s="22">
        <f t="shared" si="17"/>
        <v>835.80639999999994</v>
      </c>
    </row>
    <row r="379" spans="1:12" x14ac:dyDescent="0.25">
      <c r="A379" s="44" t="s">
        <v>351</v>
      </c>
      <c r="B379" s="102" t="s">
        <v>125</v>
      </c>
      <c r="C379" s="45" t="s">
        <v>737</v>
      </c>
      <c r="D379" s="102">
        <v>376</v>
      </c>
      <c r="E379" s="31">
        <v>17.690000000000001</v>
      </c>
      <c r="F379" s="76">
        <v>118.52</v>
      </c>
      <c r="G379" s="24">
        <f t="shared" si="15"/>
        <v>2096.6188000000002</v>
      </c>
      <c r="H379" s="31">
        <v>16.739999999999998</v>
      </c>
      <c r="I379" s="76">
        <v>50.68</v>
      </c>
      <c r="J379" s="24">
        <f t="shared" si="16"/>
        <v>848.38319999999987</v>
      </c>
      <c r="K379" s="22">
        <f t="shared" si="17"/>
        <v>2945.002</v>
      </c>
    </row>
    <row r="380" spans="1:12" x14ac:dyDescent="0.25">
      <c r="A380" s="43" t="s">
        <v>352</v>
      </c>
      <c r="B380" s="102" t="s">
        <v>125</v>
      </c>
      <c r="C380" s="42" t="s">
        <v>738</v>
      </c>
      <c r="D380" s="102">
        <v>377</v>
      </c>
      <c r="E380" s="31">
        <v>2.25</v>
      </c>
      <c r="F380" s="76">
        <v>118.52</v>
      </c>
      <c r="G380" s="24">
        <f t="shared" si="15"/>
        <v>266.67</v>
      </c>
      <c r="H380" s="31">
        <v>2.1800000000000002</v>
      </c>
      <c r="I380" s="76">
        <v>50.68</v>
      </c>
      <c r="J380" s="24">
        <f t="shared" si="16"/>
        <v>110.48240000000001</v>
      </c>
      <c r="K380" s="22">
        <f t="shared" si="17"/>
        <v>377.15240000000006</v>
      </c>
    </row>
    <row r="381" spans="1:12" x14ac:dyDescent="0.25">
      <c r="A381" s="44" t="s">
        <v>353</v>
      </c>
      <c r="B381" s="102" t="s">
        <v>125</v>
      </c>
      <c r="C381" s="45" t="s">
        <v>739</v>
      </c>
      <c r="D381" s="102">
        <v>378</v>
      </c>
      <c r="E381" s="31">
        <v>3.49</v>
      </c>
      <c r="F381" s="76">
        <v>118.52</v>
      </c>
      <c r="G381" s="24">
        <f t="shared" si="15"/>
        <v>413.63479999999998</v>
      </c>
      <c r="H381" s="31">
        <v>9.23</v>
      </c>
      <c r="I381" s="76">
        <v>50.68</v>
      </c>
      <c r="J381" s="24">
        <f t="shared" si="16"/>
        <v>467.77640000000002</v>
      </c>
      <c r="K381" s="22">
        <f t="shared" si="17"/>
        <v>881.41120000000001</v>
      </c>
    </row>
    <row r="382" spans="1:12" x14ac:dyDescent="0.25">
      <c r="A382" s="44" t="s">
        <v>354</v>
      </c>
      <c r="B382" s="102" t="s">
        <v>125</v>
      </c>
      <c r="C382" s="45" t="s">
        <v>740</v>
      </c>
      <c r="D382" s="102">
        <v>379</v>
      </c>
      <c r="E382" s="32">
        <v>4752</v>
      </c>
      <c r="F382" s="76">
        <v>118.52</v>
      </c>
      <c r="G382" s="24">
        <f t="shared" si="15"/>
        <v>563207.04</v>
      </c>
      <c r="H382" s="33">
        <v>12076</v>
      </c>
      <c r="I382" s="76">
        <v>50.68</v>
      </c>
      <c r="J382" s="24">
        <f t="shared" si="16"/>
        <v>612011.68000000005</v>
      </c>
      <c r="K382" s="22">
        <f t="shared" si="17"/>
        <v>1175218.7200000002</v>
      </c>
    </row>
    <row r="383" spans="1:12" x14ac:dyDescent="0.25">
      <c r="A383" s="44" t="s">
        <v>355</v>
      </c>
      <c r="B383" s="102" t="s">
        <v>125</v>
      </c>
      <c r="C383" s="45" t="s">
        <v>741</v>
      </c>
      <c r="D383" s="102">
        <v>380</v>
      </c>
      <c r="E383" s="31">
        <v>11.23</v>
      </c>
      <c r="F383" s="76">
        <v>118.52</v>
      </c>
      <c r="G383" s="24">
        <f t="shared" si="15"/>
        <v>1330.9796000000001</v>
      </c>
      <c r="H383" s="31">
        <v>25.27</v>
      </c>
      <c r="I383" s="76">
        <v>50.68</v>
      </c>
      <c r="J383" s="24">
        <f t="shared" si="16"/>
        <v>1280.6836000000001</v>
      </c>
      <c r="K383" s="22">
        <f t="shared" si="17"/>
        <v>2611.6632</v>
      </c>
    </row>
    <row r="384" spans="1:12" s="62" customFormat="1" x14ac:dyDescent="0.25">
      <c r="A384" s="44" t="s">
        <v>356</v>
      </c>
      <c r="B384" s="102" t="s">
        <v>125</v>
      </c>
      <c r="C384" s="45" t="s">
        <v>742</v>
      </c>
      <c r="D384" s="57">
        <v>381</v>
      </c>
      <c r="E384" s="63">
        <v>144</v>
      </c>
      <c r="F384" s="60">
        <v>118.52</v>
      </c>
      <c r="G384" s="60">
        <f t="shared" si="15"/>
        <v>17066.88</v>
      </c>
      <c r="H384" s="75">
        <v>432</v>
      </c>
      <c r="I384" s="60">
        <v>50.68</v>
      </c>
      <c r="J384" s="60">
        <f t="shared" si="16"/>
        <v>21893.759999999998</v>
      </c>
      <c r="K384" s="61">
        <f t="shared" si="17"/>
        <v>38960.639999999999</v>
      </c>
      <c r="L384" s="104"/>
    </row>
    <row r="385" spans="1:12" x14ac:dyDescent="0.25">
      <c r="A385" s="44" t="s">
        <v>357</v>
      </c>
      <c r="B385" s="102" t="s">
        <v>125</v>
      </c>
      <c r="C385" s="45" t="s">
        <v>743</v>
      </c>
      <c r="D385" s="102">
        <v>382</v>
      </c>
      <c r="E385" s="33">
        <v>144</v>
      </c>
      <c r="F385" s="76">
        <v>118.52</v>
      </c>
      <c r="G385" s="24">
        <f t="shared" si="15"/>
        <v>17066.88</v>
      </c>
      <c r="H385" s="33">
        <v>288</v>
      </c>
      <c r="I385" s="76">
        <v>50.68</v>
      </c>
      <c r="J385" s="24">
        <f t="shared" si="16"/>
        <v>14595.84</v>
      </c>
      <c r="K385" s="22">
        <f t="shared" si="17"/>
        <v>31662.720000000001</v>
      </c>
    </row>
    <row r="386" spans="1:12" x14ac:dyDescent="0.25">
      <c r="A386" s="43" t="s">
        <v>358</v>
      </c>
      <c r="B386" s="102" t="s">
        <v>125</v>
      </c>
      <c r="C386" s="42" t="s">
        <v>744</v>
      </c>
      <c r="D386" s="102">
        <v>383</v>
      </c>
      <c r="E386" s="33">
        <v>144</v>
      </c>
      <c r="F386" s="76">
        <v>118.52</v>
      </c>
      <c r="G386" s="24">
        <f t="shared" si="15"/>
        <v>17066.88</v>
      </c>
      <c r="H386" s="33">
        <v>288</v>
      </c>
      <c r="I386" s="76">
        <v>50.68</v>
      </c>
      <c r="J386" s="24">
        <f t="shared" si="16"/>
        <v>14595.84</v>
      </c>
      <c r="K386" s="22">
        <f t="shared" si="17"/>
        <v>31662.720000000001</v>
      </c>
    </row>
    <row r="387" spans="1:12" x14ac:dyDescent="0.25">
      <c r="A387" s="44" t="s">
        <v>359</v>
      </c>
      <c r="B387" s="102" t="s">
        <v>125</v>
      </c>
      <c r="C387" s="45" t="s">
        <v>745</v>
      </c>
      <c r="D387" s="102">
        <v>384</v>
      </c>
      <c r="E387" s="33">
        <v>288</v>
      </c>
      <c r="F387" s="76">
        <v>118.52</v>
      </c>
      <c r="G387" s="24">
        <f t="shared" ref="G387:G418" si="18">SUM(E387*F387)</f>
        <v>34133.760000000002</v>
      </c>
      <c r="H387" s="33">
        <v>669</v>
      </c>
      <c r="I387" s="76">
        <v>50.68</v>
      </c>
      <c r="J387" s="24">
        <f t="shared" ref="J387:J418" si="19">SUM(H387*I387)</f>
        <v>33904.92</v>
      </c>
      <c r="K387" s="22">
        <f t="shared" ref="K387:K418" si="20">SUM(J387+G387)</f>
        <v>68038.679999999993</v>
      </c>
    </row>
    <row r="388" spans="1:12" x14ac:dyDescent="0.25">
      <c r="A388" s="44" t="s">
        <v>360</v>
      </c>
      <c r="B388" s="102" t="s">
        <v>125</v>
      </c>
      <c r="C388" s="45" t="s">
        <v>746</v>
      </c>
      <c r="D388" s="102">
        <v>385</v>
      </c>
      <c r="E388" s="32">
        <v>144</v>
      </c>
      <c r="F388" s="76">
        <v>118.52</v>
      </c>
      <c r="G388" s="24">
        <f t="shared" si="18"/>
        <v>17066.88</v>
      </c>
      <c r="H388" s="33">
        <v>576</v>
      </c>
      <c r="I388" s="76">
        <v>50.68</v>
      </c>
      <c r="J388" s="24">
        <f t="shared" si="19"/>
        <v>29191.68</v>
      </c>
      <c r="K388" s="22">
        <f t="shared" si="20"/>
        <v>46258.559999999998</v>
      </c>
    </row>
    <row r="389" spans="1:12" x14ac:dyDescent="0.25">
      <c r="A389" s="44" t="s">
        <v>361</v>
      </c>
      <c r="B389" s="102" t="s">
        <v>125</v>
      </c>
      <c r="C389" s="45" t="s">
        <v>747</v>
      </c>
      <c r="D389" s="102">
        <v>386</v>
      </c>
      <c r="E389" s="33">
        <v>3250</v>
      </c>
      <c r="F389" s="76">
        <v>118.52</v>
      </c>
      <c r="G389" s="24">
        <f t="shared" si="18"/>
        <v>385190</v>
      </c>
      <c r="H389" s="33">
        <v>13762</v>
      </c>
      <c r="I389" s="76">
        <v>50.68</v>
      </c>
      <c r="J389" s="24">
        <f t="shared" si="19"/>
        <v>697458.16</v>
      </c>
      <c r="K389" s="22">
        <f t="shared" si="20"/>
        <v>1082648.1600000001</v>
      </c>
    </row>
    <row r="390" spans="1:12" x14ac:dyDescent="0.25">
      <c r="A390" s="44" t="s">
        <v>362</v>
      </c>
      <c r="B390" s="102" t="s">
        <v>125</v>
      </c>
      <c r="C390" s="45" t="s">
        <v>748</v>
      </c>
      <c r="D390" s="102">
        <v>387</v>
      </c>
      <c r="E390" s="33">
        <v>432</v>
      </c>
      <c r="F390" s="76">
        <v>118.52</v>
      </c>
      <c r="G390" s="24">
        <f t="shared" si="18"/>
        <v>51200.639999999999</v>
      </c>
      <c r="H390" s="33">
        <v>576</v>
      </c>
      <c r="I390" s="76">
        <v>50.68</v>
      </c>
      <c r="J390" s="24">
        <f t="shared" si="19"/>
        <v>29191.68</v>
      </c>
      <c r="K390" s="22">
        <f t="shared" si="20"/>
        <v>80392.320000000007</v>
      </c>
    </row>
    <row r="391" spans="1:12" x14ac:dyDescent="0.25">
      <c r="A391" s="43" t="s">
        <v>363</v>
      </c>
      <c r="B391" s="102" t="s">
        <v>125</v>
      </c>
      <c r="C391" s="42" t="s">
        <v>749</v>
      </c>
      <c r="D391" s="102">
        <v>388</v>
      </c>
      <c r="E391" s="33">
        <v>144</v>
      </c>
      <c r="F391" s="76">
        <v>118.52</v>
      </c>
      <c r="G391" s="24">
        <f t="shared" si="18"/>
        <v>17066.88</v>
      </c>
      <c r="H391" s="33">
        <v>288</v>
      </c>
      <c r="I391" s="76">
        <v>50.68</v>
      </c>
      <c r="J391" s="24">
        <f t="shared" si="19"/>
        <v>14595.84</v>
      </c>
      <c r="K391" s="22">
        <f t="shared" si="20"/>
        <v>31662.720000000001</v>
      </c>
      <c r="L391" s="40">
        <f>202801.3*118.52</f>
        <v>24036010.075999998</v>
      </c>
    </row>
    <row r="392" spans="1:12" x14ac:dyDescent="0.25">
      <c r="A392" s="44" t="s">
        <v>364</v>
      </c>
      <c r="B392" s="102" t="s">
        <v>125</v>
      </c>
      <c r="C392" s="45" t="s">
        <v>750</v>
      </c>
      <c r="D392" s="102">
        <v>389</v>
      </c>
      <c r="E392" s="33">
        <v>144</v>
      </c>
      <c r="F392" s="76">
        <v>118.52</v>
      </c>
      <c r="G392" s="24">
        <f t="shared" si="18"/>
        <v>17066.88</v>
      </c>
      <c r="H392" s="33">
        <v>288</v>
      </c>
      <c r="I392" s="76">
        <v>50.68</v>
      </c>
      <c r="J392" s="24">
        <f t="shared" si="19"/>
        <v>14595.84</v>
      </c>
      <c r="K392" s="22">
        <f t="shared" si="20"/>
        <v>31662.720000000001</v>
      </c>
    </row>
    <row r="393" spans="1:12" x14ac:dyDescent="0.25">
      <c r="A393" s="44" t="s">
        <v>365</v>
      </c>
      <c r="B393" s="102" t="s">
        <v>125</v>
      </c>
      <c r="C393" s="45" t="s">
        <v>751</v>
      </c>
      <c r="D393" s="102">
        <v>390</v>
      </c>
      <c r="E393" s="33">
        <v>144</v>
      </c>
      <c r="F393" s="76">
        <v>118.52</v>
      </c>
      <c r="G393" s="24">
        <f t="shared" si="18"/>
        <v>17066.88</v>
      </c>
      <c r="H393" s="33">
        <v>288</v>
      </c>
      <c r="I393" s="76">
        <v>50.68</v>
      </c>
      <c r="J393" s="24">
        <f t="shared" si="19"/>
        <v>14595.84</v>
      </c>
      <c r="K393" s="22">
        <f t="shared" si="20"/>
        <v>31662.720000000001</v>
      </c>
    </row>
    <row r="394" spans="1:12" x14ac:dyDescent="0.25">
      <c r="A394" s="43" t="s">
        <v>366</v>
      </c>
      <c r="B394" s="102" t="s">
        <v>125</v>
      </c>
      <c r="C394" s="42" t="s">
        <v>752</v>
      </c>
      <c r="D394" s="102">
        <v>391</v>
      </c>
      <c r="E394" s="33">
        <v>3456</v>
      </c>
      <c r="F394" s="76">
        <v>118.52</v>
      </c>
      <c r="G394" s="24">
        <f t="shared" si="18"/>
        <v>409605.12</v>
      </c>
      <c r="H394" s="33">
        <v>14592</v>
      </c>
      <c r="I394" s="76">
        <v>50.68</v>
      </c>
      <c r="J394" s="24">
        <f t="shared" si="19"/>
        <v>739522.55999999994</v>
      </c>
      <c r="K394" s="22">
        <f t="shared" si="20"/>
        <v>1149127.6799999999</v>
      </c>
    </row>
    <row r="395" spans="1:12" s="62" customFormat="1" x14ac:dyDescent="0.25">
      <c r="A395" s="44" t="s">
        <v>367</v>
      </c>
      <c r="B395" s="102" t="s">
        <v>125</v>
      </c>
      <c r="C395" s="45" t="s">
        <v>753</v>
      </c>
      <c r="D395" s="57">
        <v>392</v>
      </c>
      <c r="E395" s="63">
        <v>202801.3</v>
      </c>
      <c r="F395" s="60">
        <v>118.52</v>
      </c>
      <c r="G395" s="60">
        <f>E395*F395</f>
        <v>24036010.075999998</v>
      </c>
      <c r="H395" s="75">
        <v>114628.25</v>
      </c>
      <c r="I395" s="60">
        <v>50.68</v>
      </c>
      <c r="J395" s="60">
        <f t="shared" si="19"/>
        <v>5809359.71</v>
      </c>
      <c r="K395" s="61">
        <f t="shared" si="20"/>
        <v>29845369.785999998</v>
      </c>
      <c r="L395" s="104"/>
    </row>
    <row r="396" spans="1:12" x14ac:dyDescent="0.25">
      <c r="A396" s="44" t="s">
        <v>368</v>
      </c>
      <c r="B396" s="102" t="s">
        <v>125</v>
      </c>
      <c r="C396" s="45" t="s">
        <v>754</v>
      </c>
      <c r="D396" s="102">
        <v>393</v>
      </c>
      <c r="E396" s="31">
        <v>19447.2</v>
      </c>
      <c r="F396" s="76">
        <v>118.52</v>
      </c>
      <c r="G396" s="24">
        <f t="shared" si="18"/>
        <v>2304882.1439999999</v>
      </c>
      <c r="H396" s="31">
        <v>270709.55</v>
      </c>
      <c r="I396" s="76">
        <v>50.68</v>
      </c>
      <c r="J396" s="24">
        <f t="shared" si="19"/>
        <v>13719559.993999999</v>
      </c>
      <c r="K396" s="22">
        <f t="shared" si="20"/>
        <v>16024442.137999998</v>
      </c>
    </row>
    <row r="397" spans="1:12" x14ac:dyDescent="0.25">
      <c r="A397" s="44" t="s">
        <v>369</v>
      </c>
      <c r="B397" s="102" t="s">
        <v>125</v>
      </c>
      <c r="C397" s="103" t="s">
        <v>755</v>
      </c>
      <c r="D397" s="101">
        <v>394</v>
      </c>
      <c r="E397" s="100">
        <v>52640.3</v>
      </c>
      <c r="F397" s="76">
        <v>118.52</v>
      </c>
      <c r="G397" s="24">
        <f t="shared" si="18"/>
        <v>6238928.3559999997</v>
      </c>
      <c r="H397" s="100">
        <v>47398.9</v>
      </c>
      <c r="I397" s="76">
        <v>50.68</v>
      </c>
      <c r="J397" s="24">
        <f t="shared" si="19"/>
        <v>2402176.2519999999</v>
      </c>
      <c r="K397" s="22">
        <f t="shared" si="20"/>
        <v>8641104.6079999991</v>
      </c>
    </row>
    <row r="398" spans="1:12" x14ac:dyDescent="0.25">
      <c r="A398" s="44" t="s">
        <v>370</v>
      </c>
      <c r="B398" s="102" t="s">
        <v>125</v>
      </c>
      <c r="C398" s="45" t="s">
        <v>756</v>
      </c>
      <c r="D398" s="102">
        <v>395</v>
      </c>
      <c r="E398" s="31">
        <v>16430256</v>
      </c>
      <c r="F398" s="76">
        <v>118.52</v>
      </c>
      <c r="G398" s="24">
        <f t="shared" si="18"/>
        <v>1947313941.1199999</v>
      </c>
      <c r="H398" s="31">
        <v>16398720</v>
      </c>
      <c r="I398" s="76">
        <v>50.68</v>
      </c>
      <c r="J398" s="24">
        <f t="shared" si="19"/>
        <v>831087129.60000002</v>
      </c>
      <c r="K398" s="22">
        <f t="shared" si="20"/>
        <v>2778401070.7199998</v>
      </c>
    </row>
    <row r="399" spans="1:12" ht="15" customHeight="1" x14ac:dyDescent="0.25">
      <c r="A399" s="44" t="s">
        <v>371</v>
      </c>
      <c r="B399" s="102" t="s">
        <v>125</v>
      </c>
      <c r="C399" s="45" t="s">
        <v>757</v>
      </c>
      <c r="D399" s="102">
        <v>396</v>
      </c>
      <c r="E399" s="31">
        <v>48307.75</v>
      </c>
      <c r="F399" s="76">
        <v>118.52</v>
      </c>
      <c r="G399" s="24">
        <f t="shared" si="18"/>
        <v>5725434.5300000003</v>
      </c>
      <c r="H399" s="31">
        <v>91826.7</v>
      </c>
      <c r="I399" s="76">
        <v>50.68</v>
      </c>
      <c r="J399" s="24">
        <f t="shared" si="19"/>
        <v>4653777.1559999995</v>
      </c>
      <c r="K399" s="22">
        <f t="shared" si="20"/>
        <v>10379211.686000001</v>
      </c>
    </row>
    <row r="400" spans="1:12" s="67" customFormat="1" x14ac:dyDescent="0.25">
      <c r="A400" s="44" t="s">
        <v>372</v>
      </c>
      <c r="B400" s="102" t="s">
        <v>125</v>
      </c>
      <c r="C400" s="45" t="s">
        <v>758</v>
      </c>
      <c r="D400" s="35"/>
      <c r="E400" s="36"/>
      <c r="F400" s="65"/>
      <c r="G400" s="65"/>
      <c r="H400" s="36"/>
      <c r="I400" s="65"/>
      <c r="J400" s="65"/>
      <c r="K400" s="66"/>
      <c r="L400" s="105"/>
    </row>
    <row r="401" spans="1:12" x14ac:dyDescent="0.25">
      <c r="A401" s="44" t="s">
        <v>373</v>
      </c>
      <c r="B401" s="102" t="s">
        <v>125</v>
      </c>
      <c r="C401" s="45" t="s">
        <v>759</v>
      </c>
      <c r="D401" s="102">
        <v>398</v>
      </c>
      <c r="E401" s="31">
        <v>27645.1</v>
      </c>
      <c r="F401" s="76">
        <v>118.52</v>
      </c>
      <c r="G401" s="24">
        <f t="shared" si="18"/>
        <v>3276497.2519999999</v>
      </c>
      <c r="H401" s="31">
        <v>50669.3</v>
      </c>
      <c r="I401" s="76">
        <v>50.68</v>
      </c>
      <c r="J401" s="24">
        <f t="shared" si="19"/>
        <v>2567920.1240000003</v>
      </c>
      <c r="K401" s="22">
        <f t="shared" si="20"/>
        <v>5844417.3760000002</v>
      </c>
    </row>
    <row r="402" spans="1:12" x14ac:dyDescent="0.25">
      <c r="A402" s="43" t="s">
        <v>374</v>
      </c>
      <c r="B402" s="102" t="s">
        <v>125</v>
      </c>
      <c r="C402" s="42" t="s">
        <v>760</v>
      </c>
      <c r="D402" s="102">
        <v>399</v>
      </c>
      <c r="E402" s="31">
        <v>35357.550000000003</v>
      </c>
      <c r="F402" s="76">
        <v>118.52</v>
      </c>
      <c r="G402" s="24">
        <f t="shared" si="18"/>
        <v>4190576.8260000004</v>
      </c>
      <c r="H402" s="31">
        <v>100458.95</v>
      </c>
      <c r="I402" s="76">
        <v>50.68</v>
      </c>
      <c r="J402" s="24">
        <f t="shared" si="19"/>
        <v>5091259.5860000001</v>
      </c>
      <c r="K402" s="22">
        <f t="shared" si="20"/>
        <v>9281836.4120000005</v>
      </c>
    </row>
    <row r="403" spans="1:12" ht="15" customHeight="1" x14ac:dyDescent="0.25">
      <c r="A403" s="44" t="s">
        <v>375</v>
      </c>
      <c r="B403" s="102" t="s">
        <v>125</v>
      </c>
      <c r="C403" s="45" t="s">
        <v>761</v>
      </c>
      <c r="D403" s="102">
        <v>400</v>
      </c>
      <c r="E403" s="31">
        <v>11599.7</v>
      </c>
      <c r="F403" s="76">
        <v>118.52</v>
      </c>
      <c r="G403" s="24">
        <f t="shared" si="18"/>
        <v>1374796.4440000001</v>
      </c>
      <c r="H403" s="31">
        <v>11599.7</v>
      </c>
      <c r="I403" s="76">
        <v>50.68</v>
      </c>
      <c r="J403" s="24">
        <f t="shared" si="19"/>
        <v>587872.79600000009</v>
      </c>
      <c r="K403" s="22">
        <f t="shared" si="20"/>
        <v>1962669.2400000002</v>
      </c>
    </row>
    <row r="404" spans="1:12" x14ac:dyDescent="0.25">
      <c r="A404" s="43" t="s">
        <v>97</v>
      </c>
      <c r="B404" s="102" t="s">
        <v>98</v>
      </c>
      <c r="C404" s="42" t="s">
        <v>521</v>
      </c>
      <c r="D404" s="102">
        <v>401</v>
      </c>
      <c r="E404" s="31">
        <v>11285.1</v>
      </c>
      <c r="F404" s="76">
        <v>118.52</v>
      </c>
      <c r="G404" s="24">
        <f t="shared" si="18"/>
        <v>1337510.0519999999</v>
      </c>
      <c r="H404" s="31">
        <v>11285.1</v>
      </c>
      <c r="I404" s="76">
        <v>50.68</v>
      </c>
      <c r="J404" s="24">
        <f t="shared" si="19"/>
        <v>571928.86800000002</v>
      </c>
      <c r="K404" s="22">
        <f t="shared" si="20"/>
        <v>1909438.92</v>
      </c>
    </row>
    <row r="405" spans="1:12" s="62" customFormat="1" ht="15" customHeight="1" x14ac:dyDescent="0.25">
      <c r="A405" s="69" t="s">
        <v>92</v>
      </c>
      <c r="B405" s="57" t="s">
        <v>93</v>
      </c>
      <c r="C405" s="70" t="s">
        <v>517</v>
      </c>
      <c r="D405" s="57">
        <v>402</v>
      </c>
      <c r="E405" s="59"/>
      <c r="F405" s="60">
        <v>118.52</v>
      </c>
      <c r="G405" s="60">
        <f t="shared" si="18"/>
        <v>0</v>
      </c>
      <c r="H405" s="59"/>
      <c r="I405" s="60">
        <v>50.68</v>
      </c>
      <c r="J405" s="60">
        <f t="shared" si="19"/>
        <v>0</v>
      </c>
      <c r="K405" s="61">
        <f t="shared" si="20"/>
        <v>0</v>
      </c>
      <c r="L405" s="104"/>
    </row>
    <row r="406" spans="1:12" ht="15" customHeight="1" x14ac:dyDescent="0.25">
      <c r="A406" s="96" t="s">
        <v>498</v>
      </c>
      <c r="B406" s="34" t="s">
        <v>499</v>
      </c>
      <c r="C406" s="42" t="s">
        <v>844</v>
      </c>
      <c r="D406" s="102">
        <v>403</v>
      </c>
      <c r="E406" s="31">
        <v>20925.45</v>
      </c>
      <c r="F406" s="76">
        <v>118.52</v>
      </c>
      <c r="G406" s="24">
        <f t="shared" si="18"/>
        <v>2480084.3339999998</v>
      </c>
      <c r="H406" s="31">
        <v>49753.15</v>
      </c>
      <c r="I406" s="76">
        <v>50.68</v>
      </c>
      <c r="J406" s="24">
        <f t="shared" si="19"/>
        <v>2521489.642</v>
      </c>
      <c r="K406" s="22">
        <f t="shared" si="20"/>
        <v>5001573.9759999998</v>
      </c>
    </row>
    <row r="407" spans="1:12" ht="15" customHeight="1" x14ac:dyDescent="0.25">
      <c r="A407" s="96" t="s">
        <v>500</v>
      </c>
      <c r="B407" s="34" t="s">
        <v>499</v>
      </c>
      <c r="C407" s="46" t="s">
        <v>845</v>
      </c>
      <c r="D407" s="102">
        <v>404</v>
      </c>
      <c r="E407" s="102">
        <v>44022.65</v>
      </c>
      <c r="F407" s="76">
        <v>118.52</v>
      </c>
      <c r="G407" s="24">
        <f t="shared" si="18"/>
        <v>5217564.4780000001</v>
      </c>
      <c r="H407" s="102">
        <v>107543.6</v>
      </c>
      <c r="I407" s="76">
        <v>50.68</v>
      </c>
      <c r="J407" s="24">
        <f t="shared" si="19"/>
        <v>5450309.648</v>
      </c>
      <c r="K407" s="22">
        <f t="shared" si="20"/>
        <v>10667874.126</v>
      </c>
    </row>
    <row r="408" spans="1:12" s="67" customFormat="1" x14ac:dyDescent="0.25">
      <c r="A408" s="96" t="s">
        <v>501</v>
      </c>
      <c r="B408" s="34" t="s">
        <v>499</v>
      </c>
      <c r="C408" s="46" t="s">
        <v>846</v>
      </c>
      <c r="D408" s="35">
        <v>405</v>
      </c>
      <c r="E408" s="47">
        <v>6889.38</v>
      </c>
      <c r="F408" s="65">
        <v>118.52</v>
      </c>
      <c r="G408" s="65">
        <f t="shared" si="18"/>
        <v>816529.31759999995</v>
      </c>
      <c r="H408" s="47">
        <v>27312.959999999999</v>
      </c>
      <c r="I408" s="65">
        <v>50.68</v>
      </c>
      <c r="J408" s="65">
        <f t="shared" si="19"/>
        <v>1384220.8128</v>
      </c>
      <c r="K408" s="66">
        <f t="shared" si="20"/>
        <v>2200750.1304000001</v>
      </c>
      <c r="L408" s="105"/>
    </row>
    <row r="409" spans="1:12" s="62" customFormat="1" ht="15" customHeight="1" x14ac:dyDescent="0.25">
      <c r="A409" s="96" t="s">
        <v>502</v>
      </c>
      <c r="B409" s="34" t="s">
        <v>499</v>
      </c>
      <c r="C409" s="46" t="s">
        <v>847</v>
      </c>
      <c r="D409" s="57">
        <v>406</v>
      </c>
      <c r="E409" s="57">
        <v>35799.199999999997</v>
      </c>
      <c r="F409" s="60">
        <v>118.52</v>
      </c>
      <c r="G409" s="60">
        <f t="shared" si="18"/>
        <v>4242921.1839999994</v>
      </c>
      <c r="H409" s="57">
        <v>67663.7</v>
      </c>
      <c r="I409" s="60">
        <v>50.68</v>
      </c>
      <c r="J409" s="60">
        <f t="shared" si="19"/>
        <v>3429196.3159999996</v>
      </c>
      <c r="K409" s="61">
        <f t="shared" si="20"/>
        <v>7672117.4999999991</v>
      </c>
      <c r="L409" s="104"/>
    </row>
    <row r="410" spans="1:12" ht="15" customHeight="1" x14ac:dyDescent="0.25">
      <c r="A410" s="96" t="s">
        <v>503</v>
      </c>
      <c r="B410" s="34" t="s">
        <v>499</v>
      </c>
      <c r="C410" s="46" t="s">
        <v>848</v>
      </c>
      <c r="D410" s="102">
        <v>407</v>
      </c>
      <c r="E410" s="102">
        <v>46260.1</v>
      </c>
      <c r="F410" s="76">
        <v>118.52</v>
      </c>
      <c r="G410" s="24">
        <f t="shared" si="18"/>
        <v>5482747.0519999992</v>
      </c>
      <c r="H410" s="102">
        <v>77420.149999999994</v>
      </c>
      <c r="I410" s="76">
        <v>50.68</v>
      </c>
      <c r="J410" s="24">
        <f t="shared" si="19"/>
        <v>3923653.2019999996</v>
      </c>
      <c r="K410" s="22">
        <f t="shared" si="20"/>
        <v>9406400.2539999988</v>
      </c>
    </row>
    <row r="411" spans="1:12" s="67" customFormat="1" x14ac:dyDescent="0.25">
      <c r="A411" s="97" t="s">
        <v>504</v>
      </c>
      <c r="B411" s="34" t="s">
        <v>499</v>
      </c>
      <c r="C411" s="55" t="s">
        <v>849</v>
      </c>
      <c r="D411" s="35">
        <v>408</v>
      </c>
      <c r="E411" s="35">
        <v>43267.1</v>
      </c>
      <c r="F411" s="65">
        <v>118.52</v>
      </c>
      <c r="G411" s="65">
        <f t="shared" si="18"/>
        <v>5128016.6919999998</v>
      </c>
      <c r="H411" s="35">
        <v>101545.2</v>
      </c>
      <c r="I411" s="65">
        <v>50.68</v>
      </c>
      <c r="J411" s="65">
        <f t="shared" si="19"/>
        <v>5146310.7359999996</v>
      </c>
      <c r="K411" s="66">
        <f t="shared" si="20"/>
        <v>10274327.427999999</v>
      </c>
      <c r="L411" s="105"/>
    </row>
    <row r="412" spans="1:12" x14ac:dyDescent="0.25">
      <c r="A412" s="97" t="s">
        <v>505</v>
      </c>
      <c r="B412" s="34" t="s">
        <v>499</v>
      </c>
      <c r="C412" s="55" t="s">
        <v>850</v>
      </c>
      <c r="D412" s="102">
        <v>409</v>
      </c>
      <c r="E412" s="95">
        <v>3752.2</v>
      </c>
      <c r="F412" s="76">
        <v>118.52</v>
      </c>
      <c r="G412" s="24">
        <f t="shared" si="18"/>
        <v>444710.74399999995</v>
      </c>
      <c r="H412" s="95">
        <v>262730.65000000002</v>
      </c>
      <c r="I412" s="76">
        <v>50.68</v>
      </c>
      <c r="J412" s="24">
        <f t="shared" si="19"/>
        <v>13315189.342</v>
      </c>
      <c r="K412" s="22">
        <f t="shared" si="20"/>
        <v>13759900.085999999</v>
      </c>
      <c r="L412" s="107">
        <f>K408+K412+K413+K414</f>
        <v>83087168.474399999</v>
      </c>
    </row>
    <row r="413" spans="1:12" s="67" customFormat="1" x14ac:dyDescent="0.25">
      <c r="A413" s="97" t="s">
        <v>506</v>
      </c>
      <c r="B413" s="34" t="s">
        <v>499</v>
      </c>
      <c r="C413" s="55" t="s">
        <v>851</v>
      </c>
      <c r="D413" s="35">
        <v>410</v>
      </c>
      <c r="E413" s="47">
        <v>291218.90000000002</v>
      </c>
      <c r="F413" s="65">
        <v>118.52</v>
      </c>
      <c r="G413" s="65">
        <f t="shared" si="18"/>
        <v>34515264.028000005</v>
      </c>
      <c r="H413" s="47">
        <v>85366.2</v>
      </c>
      <c r="I413" s="65">
        <v>50.68</v>
      </c>
      <c r="J413" s="65">
        <f t="shared" si="19"/>
        <v>4326359.0159999998</v>
      </c>
      <c r="K413" s="66">
        <f t="shared" si="20"/>
        <v>38841623.044000007</v>
      </c>
      <c r="L413" s="105"/>
    </row>
    <row r="414" spans="1:12" s="67" customFormat="1" x14ac:dyDescent="0.25">
      <c r="A414" s="97" t="s">
        <v>507</v>
      </c>
      <c r="B414" s="34" t="s">
        <v>499</v>
      </c>
      <c r="C414" s="55" t="s">
        <v>852</v>
      </c>
      <c r="D414" s="35">
        <v>411</v>
      </c>
      <c r="E414" s="47">
        <v>205239.5</v>
      </c>
      <c r="F414" s="65">
        <v>118.52</v>
      </c>
      <c r="G414" s="65">
        <f t="shared" si="18"/>
        <v>24324985.539999999</v>
      </c>
      <c r="H414" s="47">
        <v>78135.55</v>
      </c>
      <c r="I414" s="65">
        <v>50.68</v>
      </c>
      <c r="J414" s="65">
        <f t="shared" si="19"/>
        <v>3959909.6740000001</v>
      </c>
      <c r="K414" s="66">
        <f t="shared" si="20"/>
        <v>28284895.213999998</v>
      </c>
      <c r="L414" s="105"/>
    </row>
    <row r="415" spans="1:12" s="67" customFormat="1" x14ac:dyDescent="0.25">
      <c r="A415" s="97" t="s">
        <v>508</v>
      </c>
      <c r="B415" s="34" t="s">
        <v>499</v>
      </c>
      <c r="C415" s="55" t="s">
        <v>853</v>
      </c>
      <c r="D415" s="35">
        <v>412</v>
      </c>
      <c r="E415" s="47">
        <v>120355</v>
      </c>
      <c r="F415" s="65">
        <v>118.52</v>
      </c>
      <c r="G415" s="65">
        <f t="shared" si="18"/>
        <v>14264474.6</v>
      </c>
      <c r="H415" s="47">
        <v>109405</v>
      </c>
      <c r="I415" s="65">
        <v>50.68</v>
      </c>
      <c r="J415" s="65">
        <f t="shared" si="19"/>
        <v>5544645.4000000004</v>
      </c>
      <c r="K415" s="66">
        <f t="shared" si="20"/>
        <v>19809120</v>
      </c>
      <c r="L415" s="105"/>
    </row>
    <row r="416" spans="1:12" s="67" customFormat="1" x14ac:dyDescent="0.25">
      <c r="A416" s="97" t="s">
        <v>509</v>
      </c>
      <c r="B416" s="34" t="s">
        <v>499</v>
      </c>
      <c r="C416" s="55" t="s">
        <v>854</v>
      </c>
      <c r="D416" s="35">
        <v>413</v>
      </c>
      <c r="E416" s="47">
        <v>17423.12</v>
      </c>
      <c r="F416" s="65">
        <v>118.52</v>
      </c>
      <c r="G416" s="65">
        <f t="shared" si="18"/>
        <v>2064988.1823999998</v>
      </c>
      <c r="H416" s="47">
        <v>234580.25</v>
      </c>
      <c r="I416" s="65">
        <v>50.68</v>
      </c>
      <c r="J416" s="65">
        <f t="shared" si="19"/>
        <v>11888527.07</v>
      </c>
      <c r="K416" s="66">
        <f t="shared" si="20"/>
        <v>13953515.2524</v>
      </c>
      <c r="L416" s="105"/>
    </row>
    <row r="417" spans="1:11" x14ac:dyDescent="0.25">
      <c r="A417" s="97" t="s">
        <v>510</v>
      </c>
      <c r="B417" s="34" t="s">
        <v>499</v>
      </c>
      <c r="C417" s="55" t="s">
        <v>855</v>
      </c>
      <c r="D417" s="102">
        <v>414</v>
      </c>
      <c r="E417" s="39">
        <v>100</v>
      </c>
      <c r="F417" s="76">
        <v>118.52</v>
      </c>
      <c r="G417" s="24">
        <f t="shared" si="18"/>
        <v>11852</v>
      </c>
      <c r="H417" s="39">
        <v>280</v>
      </c>
      <c r="I417" s="76">
        <v>50.68</v>
      </c>
      <c r="J417" s="24">
        <f t="shared" si="19"/>
        <v>14190.4</v>
      </c>
      <c r="K417" s="22">
        <f t="shared" si="20"/>
        <v>26042.400000000001</v>
      </c>
    </row>
    <row r="418" spans="1:11" x14ac:dyDescent="0.25">
      <c r="A418" s="43" t="s">
        <v>90</v>
      </c>
      <c r="B418" s="102" t="s">
        <v>91</v>
      </c>
      <c r="C418" s="42" t="s">
        <v>515</v>
      </c>
      <c r="D418" s="34">
        <v>415</v>
      </c>
      <c r="E418" s="74">
        <v>100</v>
      </c>
      <c r="F418" s="76">
        <v>118.52</v>
      </c>
      <c r="G418" s="24">
        <f t="shared" si="18"/>
        <v>11852</v>
      </c>
      <c r="H418" s="74">
        <v>200</v>
      </c>
      <c r="I418" s="76">
        <v>50.68</v>
      </c>
      <c r="J418" s="24">
        <f t="shared" si="19"/>
        <v>10136</v>
      </c>
      <c r="K418" s="22">
        <f t="shared" si="20"/>
        <v>21988</v>
      </c>
    </row>
    <row r="419" spans="1:11" x14ac:dyDescent="0.25">
      <c r="A419" s="43" t="s">
        <v>90</v>
      </c>
      <c r="B419" s="102" t="s">
        <v>91</v>
      </c>
      <c r="C419" s="42" t="s">
        <v>516</v>
      </c>
      <c r="D419" s="34">
        <v>416</v>
      </c>
      <c r="E419" s="74">
        <v>170</v>
      </c>
      <c r="F419" s="76">
        <v>118.52</v>
      </c>
      <c r="G419" s="24">
        <f t="shared" ref="G419:G428" si="21">SUM(E419*F419)</f>
        <v>20148.399999999998</v>
      </c>
      <c r="H419" s="74">
        <v>340</v>
      </c>
      <c r="I419" s="76">
        <v>50.68</v>
      </c>
      <c r="J419" s="24">
        <f t="shared" ref="J419:J428" si="22">SUM(H419*I419)</f>
        <v>17231.2</v>
      </c>
      <c r="K419" s="22">
        <f t="shared" ref="K419:K428" si="23">SUM(J419+G419)</f>
        <v>37379.599999999999</v>
      </c>
    </row>
    <row r="420" spans="1:11" x14ac:dyDescent="0.25">
      <c r="A420" s="44" t="s">
        <v>90</v>
      </c>
      <c r="B420" s="102" t="s">
        <v>91</v>
      </c>
      <c r="C420" s="45" t="s">
        <v>768</v>
      </c>
      <c r="D420" s="34">
        <v>417</v>
      </c>
      <c r="E420" s="34">
        <v>100</v>
      </c>
      <c r="F420" s="76">
        <v>118.52</v>
      </c>
      <c r="G420" s="24">
        <f t="shared" si="21"/>
        <v>11852</v>
      </c>
      <c r="H420" s="39">
        <v>280</v>
      </c>
      <c r="I420" s="76">
        <v>50.68</v>
      </c>
      <c r="J420" s="24">
        <f t="shared" si="22"/>
        <v>14190.4</v>
      </c>
      <c r="K420" s="22">
        <f t="shared" si="23"/>
        <v>26042.400000000001</v>
      </c>
    </row>
    <row r="421" spans="1:11" x14ac:dyDescent="0.25">
      <c r="A421" s="43" t="s">
        <v>494</v>
      </c>
      <c r="B421" s="102" t="s">
        <v>495</v>
      </c>
      <c r="C421" s="42"/>
      <c r="D421" s="34">
        <v>418</v>
      </c>
      <c r="E421" s="39">
        <v>339</v>
      </c>
      <c r="F421" s="76">
        <v>118.52</v>
      </c>
      <c r="G421" s="24">
        <f t="shared" si="21"/>
        <v>40178.28</v>
      </c>
      <c r="H421" s="39">
        <v>681</v>
      </c>
      <c r="I421" s="76">
        <v>50.68</v>
      </c>
      <c r="J421" s="24">
        <f t="shared" si="22"/>
        <v>34513.08</v>
      </c>
      <c r="K421" s="22">
        <f t="shared" si="23"/>
        <v>74691.360000000001</v>
      </c>
    </row>
    <row r="422" spans="1:11" x14ac:dyDescent="0.25">
      <c r="A422" s="56" t="s">
        <v>88</v>
      </c>
      <c r="B422" s="57" t="s">
        <v>50</v>
      </c>
      <c r="C422" s="58" t="s">
        <v>51</v>
      </c>
      <c r="D422" s="34">
        <v>419</v>
      </c>
      <c r="E422" s="39">
        <v>144</v>
      </c>
      <c r="F422" s="76">
        <v>118.52</v>
      </c>
      <c r="G422" s="24">
        <f t="shared" si="21"/>
        <v>17066.88</v>
      </c>
      <c r="H422" s="39">
        <v>356</v>
      </c>
      <c r="I422" s="76">
        <v>50.68</v>
      </c>
      <c r="J422" s="24">
        <f t="shared" si="22"/>
        <v>18042.079999999998</v>
      </c>
      <c r="K422" s="22">
        <f t="shared" si="23"/>
        <v>35108.959999999999</v>
      </c>
    </row>
    <row r="423" spans="1:11" x14ac:dyDescent="0.25">
      <c r="A423" s="44" t="s">
        <v>88</v>
      </c>
      <c r="B423" s="102" t="s">
        <v>50</v>
      </c>
      <c r="C423" s="45" t="s">
        <v>49</v>
      </c>
      <c r="D423" s="34">
        <v>420</v>
      </c>
      <c r="E423" s="39">
        <v>100</v>
      </c>
      <c r="F423" s="76">
        <v>118.52</v>
      </c>
      <c r="G423" s="24">
        <f t="shared" si="21"/>
        <v>11852</v>
      </c>
      <c r="H423" s="39">
        <v>280</v>
      </c>
      <c r="I423" s="76">
        <v>50.68</v>
      </c>
      <c r="J423" s="24">
        <f t="shared" si="22"/>
        <v>14190.4</v>
      </c>
      <c r="K423" s="22">
        <f t="shared" si="23"/>
        <v>26042.400000000001</v>
      </c>
    </row>
    <row r="424" spans="1:11" x14ac:dyDescent="0.25">
      <c r="A424" s="43" t="s">
        <v>491</v>
      </c>
      <c r="B424" s="102" t="s">
        <v>492</v>
      </c>
      <c r="C424" s="73"/>
      <c r="D424" s="34">
        <v>421</v>
      </c>
      <c r="E424" s="39">
        <v>100</v>
      </c>
      <c r="F424" s="76">
        <v>118.52</v>
      </c>
      <c r="G424" s="24">
        <f t="shared" si="21"/>
        <v>11852</v>
      </c>
      <c r="H424" s="39">
        <v>200</v>
      </c>
      <c r="I424" s="76">
        <v>50.68</v>
      </c>
      <c r="J424" s="24">
        <f t="shared" si="22"/>
        <v>10136</v>
      </c>
      <c r="K424" s="22">
        <f t="shared" si="23"/>
        <v>21988</v>
      </c>
    </row>
    <row r="425" spans="1:11" x14ac:dyDescent="0.25">
      <c r="A425" s="87" t="s">
        <v>318</v>
      </c>
      <c r="B425" s="88"/>
      <c r="C425" s="89"/>
      <c r="D425" s="34">
        <v>422</v>
      </c>
      <c r="E425" s="34">
        <v>120</v>
      </c>
      <c r="F425" s="76">
        <v>118.52</v>
      </c>
      <c r="G425" s="24">
        <f t="shared" si="21"/>
        <v>14222.4</v>
      </c>
      <c r="H425" s="39">
        <v>220</v>
      </c>
      <c r="I425" s="76">
        <v>50.68</v>
      </c>
      <c r="J425" s="24">
        <f t="shared" si="22"/>
        <v>11149.6</v>
      </c>
      <c r="K425" s="22">
        <f t="shared" si="23"/>
        <v>25372</v>
      </c>
    </row>
    <row r="426" spans="1:11" x14ac:dyDescent="0.25">
      <c r="A426" s="48" t="s">
        <v>868</v>
      </c>
      <c r="B426" s="35"/>
      <c r="C426" s="78"/>
      <c r="D426" s="34">
        <v>423</v>
      </c>
      <c r="E426" s="34">
        <v>150</v>
      </c>
      <c r="F426" s="76">
        <v>118.52</v>
      </c>
      <c r="G426" s="24">
        <f t="shared" si="21"/>
        <v>17778</v>
      </c>
      <c r="H426" s="39">
        <v>310</v>
      </c>
      <c r="I426" s="76">
        <v>50.68</v>
      </c>
      <c r="J426" s="24">
        <f t="shared" si="22"/>
        <v>15710.8</v>
      </c>
      <c r="K426" s="22">
        <f t="shared" si="23"/>
        <v>33488.800000000003</v>
      </c>
    </row>
    <row r="427" spans="1:11" x14ac:dyDescent="0.25">
      <c r="A427" s="48" t="s">
        <v>489</v>
      </c>
      <c r="B427" s="35"/>
      <c r="C427" s="49"/>
      <c r="D427" s="34">
        <v>424</v>
      </c>
      <c r="E427" s="34">
        <v>235</v>
      </c>
      <c r="F427" s="76">
        <v>118.52</v>
      </c>
      <c r="G427" s="24">
        <f t="shared" si="21"/>
        <v>27852.2</v>
      </c>
      <c r="H427" s="39">
        <v>412</v>
      </c>
      <c r="I427" s="76">
        <v>50.68</v>
      </c>
      <c r="J427" s="24">
        <f t="shared" si="22"/>
        <v>20880.16</v>
      </c>
      <c r="K427" s="22">
        <f t="shared" si="23"/>
        <v>48732.36</v>
      </c>
    </row>
    <row r="428" spans="1:11" x14ac:dyDescent="0.25">
      <c r="A428" s="77" t="s">
        <v>493</v>
      </c>
      <c r="B428" s="35"/>
      <c r="C428" s="78"/>
      <c r="D428" s="34">
        <v>425</v>
      </c>
      <c r="E428" s="34">
        <v>87</v>
      </c>
      <c r="F428" s="76">
        <v>118.52</v>
      </c>
      <c r="G428" s="24">
        <f t="shared" si="21"/>
        <v>10311.24</v>
      </c>
      <c r="H428" s="39">
        <v>153</v>
      </c>
      <c r="I428" s="76">
        <v>50.68</v>
      </c>
      <c r="J428" s="24">
        <f t="shared" si="22"/>
        <v>7754.04</v>
      </c>
      <c r="K428" s="22">
        <f t="shared" si="23"/>
        <v>18065.28</v>
      </c>
    </row>
    <row r="429" spans="1:11" x14ac:dyDescent="0.25">
      <c r="J429" s="98" t="s">
        <v>866</v>
      </c>
      <c r="K429" s="98">
        <f>SUM(K2:K428)</f>
        <v>3349713756.0712013</v>
      </c>
    </row>
  </sheetData>
  <sortState ref="A3:C428">
    <sortCondition ref="B3:B428"/>
  </sortState>
  <mergeCells count="1">
    <mergeCell ref="D40:D4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55"/>
  <sheetViews>
    <sheetView workbookViewId="0">
      <selection activeCell="B5" sqref="B5"/>
    </sheetView>
  </sheetViews>
  <sheetFormatPr baseColWidth="10" defaultRowHeight="15" x14ac:dyDescent="0.25"/>
  <cols>
    <col min="1" max="1" width="8.140625" style="9" bestFit="1" customWidth="1"/>
    <col min="2" max="2" width="25.42578125" style="83" customWidth="1"/>
    <col min="3" max="3" width="15.85546875" customWidth="1"/>
    <col min="4" max="4" width="7.7109375" bestFit="1" customWidth="1"/>
    <col min="5" max="5" width="11" bestFit="1" customWidth="1"/>
    <col min="6" max="6" width="11.28515625" customWidth="1"/>
    <col min="7" max="7" width="7.85546875" customWidth="1"/>
    <col min="8" max="8" width="7.28515625" customWidth="1"/>
    <col min="9" max="9" width="14.140625" style="2" bestFit="1" customWidth="1"/>
    <col min="10" max="10" width="8.140625" customWidth="1"/>
    <col min="11" max="11" width="12.5703125" style="2" bestFit="1" customWidth="1"/>
    <col min="12" max="12" width="11" bestFit="1" customWidth="1"/>
    <col min="13" max="13" width="13.85546875" style="18" bestFit="1" customWidth="1"/>
    <col min="14" max="14" width="8" customWidth="1"/>
    <col min="15" max="15" width="14" bestFit="1" customWidth="1"/>
    <col min="16" max="16" width="11" bestFit="1" customWidth="1"/>
    <col min="17" max="17" width="6.85546875" bestFit="1" customWidth="1"/>
    <col min="18" max="18" width="4.85546875" bestFit="1" customWidth="1"/>
    <col min="19" max="19" width="14.140625" style="2" bestFit="1" customWidth="1"/>
    <col min="20" max="20" width="8.28515625" bestFit="1" customWidth="1"/>
    <col min="21" max="21" width="12.5703125" style="2" bestFit="1" customWidth="1"/>
    <col min="22" max="22" width="11" bestFit="1" customWidth="1"/>
    <col min="23" max="23" width="15.140625" style="18" bestFit="1" customWidth="1"/>
    <col min="24" max="24" width="18.85546875" style="18" bestFit="1" customWidth="1"/>
  </cols>
  <sheetData>
    <row r="3" spans="1:24" s="8" customFormat="1" ht="36" x14ac:dyDescent="0.25">
      <c r="A3" s="4" t="s">
        <v>20</v>
      </c>
      <c r="B3" s="4" t="s">
        <v>26</v>
      </c>
      <c r="C3" s="4" t="s">
        <v>24</v>
      </c>
      <c r="D3" s="4" t="s">
        <v>13</v>
      </c>
      <c r="E3" s="4" t="s">
        <v>30</v>
      </c>
      <c r="F3" s="4" t="s">
        <v>14</v>
      </c>
      <c r="G3" s="4" t="s">
        <v>15</v>
      </c>
      <c r="H3" s="4" t="s">
        <v>16</v>
      </c>
      <c r="I3" s="5" t="s">
        <v>45</v>
      </c>
      <c r="J3" s="6" t="s">
        <v>17</v>
      </c>
      <c r="K3" s="7" t="s">
        <v>46</v>
      </c>
      <c r="L3" s="4" t="s">
        <v>19</v>
      </c>
      <c r="M3" s="19" t="s">
        <v>22</v>
      </c>
      <c r="N3" s="4" t="s">
        <v>13</v>
      </c>
      <c r="O3" s="4" t="s">
        <v>47</v>
      </c>
      <c r="P3" s="4" t="s">
        <v>14</v>
      </c>
      <c r="Q3" s="4" t="s">
        <v>15</v>
      </c>
      <c r="R3" s="4" t="s">
        <v>16</v>
      </c>
      <c r="S3" s="5" t="s">
        <v>44</v>
      </c>
      <c r="T3" s="6" t="s">
        <v>17</v>
      </c>
      <c r="U3" s="7" t="s">
        <v>23</v>
      </c>
      <c r="V3" s="4" t="s">
        <v>18</v>
      </c>
      <c r="W3" s="19" t="s">
        <v>21</v>
      </c>
      <c r="X3" s="20" t="s">
        <v>25</v>
      </c>
    </row>
    <row r="4" spans="1:24" x14ac:dyDescent="0.25">
      <c r="A4" s="10">
        <v>1</v>
      </c>
      <c r="B4" s="68" t="s">
        <v>86</v>
      </c>
      <c r="C4" s="10"/>
      <c r="D4" s="10">
        <v>0.35</v>
      </c>
      <c r="E4" s="10">
        <v>128</v>
      </c>
      <c r="F4" s="10">
        <v>3.5999999999999999E-3</v>
      </c>
      <c r="G4" s="10">
        <v>8</v>
      </c>
      <c r="H4" s="10">
        <v>20</v>
      </c>
      <c r="I4" s="12">
        <f>D4*E4*F4*G4*H4</f>
        <v>25.804799999999997</v>
      </c>
      <c r="J4" s="11">
        <v>12</v>
      </c>
      <c r="K4" s="13">
        <f>SUM(J4)*I4</f>
        <v>309.65759999999995</v>
      </c>
      <c r="L4" s="14">
        <v>118.52</v>
      </c>
      <c r="M4" s="21">
        <f>SUM(K4*L4)</f>
        <v>36700.618751999995</v>
      </c>
      <c r="N4" s="10">
        <f>D4</f>
        <v>0.35</v>
      </c>
      <c r="O4" s="10">
        <v>348</v>
      </c>
      <c r="P4" s="10">
        <v>3.5999999999999999E-3</v>
      </c>
      <c r="Q4" s="10">
        <f>G4</f>
        <v>8</v>
      </c>
      <c r="R4" s="10">
        <f>H4</f>
        <v>20</v>
      </c>
      <c r="S4" s="12">
        <f>SUM(N4*O4*P4*Q4*R4)</f>
        <v>70.156800000000004</v>
      </c>
      <c r="T4" s="11">
        <f>J4</f>
        <v>12</v>
      </c>
      <c r="U4" s="13">
        <f>SUM(S4*T4)</f>
        <v>841.88160000000005</v>
      </c>
      <c r="V4" s="14">
        <v>50.68</v>
      </c>
      <c r="W4" s="21">
        <f>SUM(U4*V4)</f>
        <v>42666.559487999999</v>
      </c>
      <c r="X4" s="22">
        <f>SUM(M4+W4)</f>
        <v>79367.178239999994</v>
      </c>
    </row>
    <row r="5" spans="1:24" ht="30" x14ac:dyDescent="0.25">
      <c r="A5" s="10">
        <v>11</v>
      </c>
      <c r="B5" s="68" t="s">
        <v>857</v>
      </c>
      <c r="C5" s="10">
        <v>12609774</v>
      </c>
      <c r="D5" s="10">
        <v>1.609</v>
      </c>
      <c r="E5" s="10">
        <v>1543</v>
      </c>
      <c r="F5" s="10">
        <v>3.5999999999999999E-3</v>
      </c>
      <c r="G5" s="10">
        <v>24</v>
      </c>
      <c r="H5" s="11">
        <f>H6</f>
        <v>17.833333333333332</v>
      </c>
      <c r="I5" s="15">
        <f t="shared" ref="I5:I65" si="0">SUM(D5*E5*F5*G5*H5)</f>
        <v>3825.3241295999992</v>
      </c>
      <c r="J5" s="11">
        <v>12</v>
      </c>
      <c r="K5" s="13">
        <f t="shared" ref="K5:K65" si="1">SUM(J5)*I5</f>
        <v>45903.889555199989</v>
      </c>
      <c r="L5" s="14">
        <v>118.52</v>
      </c>
      <c r="M5" s="21">
        <f t="shared" ref="M5:M65" si="2">SUM(K5*L5)</f>
        <v>5440528.9900823021</v>
      </c>
      <c r="N5" s="10">
        <f t="shared" ref="N5:N56" si="3">D5</f>
        <v>1.609</v>
      </c>
      <c r="O5" s="10">
        <v>10000</v>
      </c>
      <c r="P5" s="10">
        <v>3.5999999999999999E-3</v>
      </c>
      <c r="Q5" s="10">
        <f t="shared" ref="Q5:R13" si="4">G5</f>
        <v>24</v>
      </c>
      <c r="R5" s="10">
        <f t="shared" si="4"/>
        <v>17.833333333333332</v>
      </c>
      <c r="S5" s="12">
        <f t="shared" ref="S5:S65" si="5">SUM(N5*O5*P5*Q5*R5)</f>
        <v>24791.471999999998</v>
      </c>
      <c r="T5" s="11">
        <f t="shared" ref="T5:T11" si="6">J5</f>
        <v>12</v>
      </c>
      <c r="U5" s="13">
        <f t="shared" ref="U5:U65" si="7">SUM(S5*T5)</f>
        <v>297497.66399999999</v>
      </c>
      <c r="V5" s="14">
        <v>50.68</v>
      </c>
      <c r="W5" s="21">
        <f t="shared" ref="W5:W65" si="8">SUM(U5*V5)</f>
        <v>15077181.61152</v>
      </c>
      <c r="X5" s="22">
        <f t="shared" ref="X5:X65" si="9">SUM(M5+W5)</f>
        <v>20517710.601602301</v>
      </c>
    </row>
    <row r="6" spans="1:24" ht="30" x14ac:dyDescent="0.25">
      <c r="A6" s="10">
        <v>12</v>
      </c>
      <c r="B6" s="68" t="s">
        <v>858</v>
      </c>
      <c r="C6" s="10">
        <v>12609774</v>
      </c>
      <c r="D6" s="10">
        <v>0.44800000000000001</v>
      </c>
      <c r="E6" s="10">
        <v>594</v>
      </c>
      <c r="F6" s="10">
        <v>3.5999999999999999E-3</v>
      </c>
      <c r="G6" s="10">
        <v>24</v>
      </c>
      <c r="H6" s="11">
        <f>(23+9+24+22+25+21+24+19+21+8+10+8)/12</f>
        <v>17.833333333333332</v>
      </c>
      <c r="I6" s="15">
        <f>SUM(D6*E6*F6*G6*H6)</f>
        <v>410.02536959999998</v>
      </c>
      <c r="J6" s="11">
        <v>12</v>
      </c>
      <c r="K6" s="13">
        <f t="shared" si="1"/>
        <v>4920.3044351999997</v>
      </c>
      <c r="L6" s="14">
        <v>118.52</v>
      </c>
      <c r="M6" s="21">
        <f t="shared" si="2"/>
        <v>583154.48165990389</v>
      </c>
      <c r="N6" s="10">
        <f t="shared" si="3"/>
        <v>0.44800000000000001</v>
      </c>
      <c r="O6" s="10">
        <v>586.6</v>
      </c>
      <c r="P6" s="10">
        <v>3.5999999999999999E-3</v>
      </c>
      <c r="Q6" s="10">
        <f t="shared" si="4"/>
        <v>24</v>
      </c>
      <c r="R6" s="10">
        <f t="shared" si="4"/>
        <v>17.833333333333332</v>
      </c>
      <c r="S6" s="12">
        <f t="shared" si="5"/>
        <v>404.91730943999994</v>
      </c>
      <c r="T6" s="11">
        <f t="shared" si="6"/>
        <v>12</v>
      </c>
      <c r="U6" s="13">
        <f t="shared" si="7"/>
        <v>4859.0077132799997</v>
      </c>
      <c r="V6" s="14">
        <v>50.68</v>
      </c>
      <c r="W6" s="21">
        <f t="shared" si="8"/>
        <v>246254.51090903039</v>
      </c>
      <c r="X6" s="22">
        <f t="shared" si="9"/>
        <v>829408.99256893434</v>
      </c>
    </row>
    <row r="7" spans="1:24" ht="60" x14ac:dyDescent="0.25">
      <c r="A7" s="10">
        <v>13</v>
      </c>
      <c r="B7" s="68" t="s">
        <v>275</v>
      </c>
      <c r="C7" s="10">
        <v>26707024</v>
      </c>
      <c r="D7" s="10"/>
      <c r="E7" s="10"/>
      <c r="F7" s="10">
        <v>3.5999999999999999E-3</v>
      </c>
      <c r="G7" s="10"/>
      <c r="H7" s="10"/>
      <c r="I7" s="15">
        <f t="shared" si="0"/>
        <v>0</v>
      </c>
      <c r="J7" s="11">
        <v>12</v>
      </c>
      <c r="K7" s="13">
        <f t="shared" si="1"/>
        <v>0</v>
      </c>
      <c r="L7" s="14">
        <v>118.52</v>
      </c>
      <c r="M7" s="21">
        <f t="shared" si="2"/>
        <v>0</v>
      </c>
      <c r="N7" s="10">
        <f t="shared" si="3"/>
        <v>0</v>
      </c>
      <c r="O7" s="10"/>
      <c r="P7" s="10">
        <v>3.5999999999999999E-3</v>
      </c>
      <c r="Q7" s="10">
        <f t="shared" si="4"/>
        <v>0</v>
      </c>
      <c r="R7" s="10">
        <f t="shared" si="4"/>
        <v>0</v>
      </c>
      <c r="S7" s="12">
        <f t="shared" si="5"/>
        <v>0</v>
      </c>
      <c r="T7" s="11">
        <f t="shared" si="6"/>
        <v>12</v>
      </c>
      <c r="U7" s="13">
        <f t="shared" si="7"/>
        <v>0</v>
      </c>
      <c r="V7" s="14">
        <v>50.68</v>
      </c>
      <c r="W7" s="21">
        <f t="shared" si="8"/>
        <v>0</v>
      </c>
      <c r="X7" s="22">
        <f t="shared" si="9"/>
        <v>0</v>
      </c>
    </row>
    <row r="8" spans="1:24" ht="75" x14ac:dyDescent="0.25">
      <c r="A8" s="10">
        <v>14</v>
      </c>
      <c r="B8" s="68" t="s">
        <v>856</v>
      </c>
      <c r="C8" s="10"/>
      <c r="D8" s="10"/>
      <c r="E8" s="10"/>
      <c r="F8" s="10">
        <v>3.5999999999999999E-3</v>
      </c>
      <c r="G8" s="10"/>
      <c r="H8" s="10"/>
      <c r="I8" s="15">
        <f t="shared" si="0"/>
        <v>0</v>
      </c>
      <c r="J8" s="11">
        <v>12</v>
      </c>
      <c r="K8" s="13">
        <f t="shared" si="1"/>
        <v>0</v>
      </c>
      <c r="L8" s="14">
        <v>118.52</v>
      </c>
      <c r="M8" s="21">
        <f t="shared" si="2"/>
        <v>0</v>
      </c>
      <c r="N8" s="10">
        <f t="shared" si="3"/>
        <v>0</v>
      </c>
      <c r="O8" s="10"/>
      <c r="P8" s="10">
        <v>3.5999999999999999E-3</v>
      </c>
      <c r="Q8" s="10">
        <f t="shared" si="4"/>
        <v>0</v>
      </c>
      <c r="R8" s="10">
        <f t="shared" si="4"/>
        <v>0</v>
      </c>
      <c r="S8" s="12">
        <f t="shared" si="5"/>
        <v>0</v>
      </c>
      <c r="T8" s="11">
        <f t="shared" si="6"/>
        <v>12</v>
      </c>
      <c r="U8" s="13">
        <f t="shared" si="7"/>
        <v>0</v>
      </c>
      <c r="V8" s="14">
        <v>50.68</v>
      </c>
      <c r="W8" s="21">
        <f t="shared" si="8"/>
        <v>0</v>
      </c>
      <c r="X8" s="22">
        <f t="shared" si="9"/>
        <v>0</v>
      </c>
    </row>
    <row r="9" spans="1:24" ht="60" x14ac:dyDescent="0.25">
      <c r="A9" s="10">
        <v>15</v>
      </c>
      <c r="B9" s="68" t="s">
        <v>863</v>
      </c>
      <c r="C9" s="10"/>
      <c r="D9" s="10"/>
      <c r="E9" s="10"/>
      <c r="F9" s="10">
        <v>3.5999999999999999E-3</v>
      </c>
      <c r="G9" s="10"/>
      <c r="H9" s="10"/>
      <c r="I9" s="15">
        <f t="shared" si="0"/>
        <v>0</v>
      </c>
      <c r="J9" s="11">
        <v>12</v>
      </c>
      <c r="K9" s="13">
        <f t="shared" si="1"/>
        <v>0</v>
      </c>
      <c r="L9" s="14">
        <v>118.52</v>
      </c>
      <c r="M9" s="21">
        <f t="shared" si="2"/>
        <v>0</v>
      </c>
      <c r="N9" s="10">
        <f t="shared" si="3"/>
        <v>0</v>
      </c>
      <c r="O9" s="10"/>
      <c r="P9" s="10">
        <v>3.5999999999999999E-3</v>
      </c>
      <c r="Q9" s="10">
        <f t="shared" si="4"/>
        <v>0</v>
      </c>
      <c r="R9" s="10">
        <f t="shared" si="4"/>
        <v>0</v>
      </c>
      <c r="S9" s="12">
        <f t="shared" si="5"/>
        <v>0</v>
      </c>
      <c r="T9" s="11">
        <f t="shared" si="6"/>
        <v>12</v>
      </c>
      <c r="U9" s="13">
        <f t="shared" si="7"/>
        <v>0</v>
      </c>
      <c r="V9" s="14">
        <v>50.68</v>
      </c>
      <c r="W9" s="21">
        <f t="shared" si="8"/>
        <v>0</v>
      </c>
      <c r="X9" s="22">
        <f t="shared" si="9"/>
        <v>0</v>
      </c>
    </row>
    <row r="10" spans="1:24" ht="45" x14ac:dyDescent="0.25">
      <c r="A10" s="10">
        <v>16</v>
      </c>
      <c r="B10" s="68" t="s">
        <v>489</v>
      </c>
      <c r="C10" s="10"/>
      <c r="D10" s="10"/>
      <c r="E10" s="10"/>
      <c r="F10" s="10">
        <v>3.5999999999999999E-3</v>
      </c>
      <c r="G10" s="10"/>
      <c r="H10" s="10"/>
      <c r="I10" s="15">
        <f t="shared" si="0"/>
        <v>0</v>
      </c>
      <c r="J10" s="11">
        <v>12</v>
      </c>
      <c r="K10" s="13">
        <f t="shared" si="1"/>
        <v>0</v>
      </c>
      <c r="L10" s="14">
        <v>118.52</v>
      </c>
      <c r="M10" s="21">
        <f t="shared" si="2"/>
        <v>0</v>
      </c>
      <c r="N10" s="10">
        <f t="shared" si="3"/>
        <v>0</v>
      </c>
      <c r="O10" s="10"/>
      <c r="P10" s="10">
        <v>3.5999999999999999E-3</v>
      </c>
      <c r="Q10" s="10">
        <f t="shared" si="4"/>
        <v>0</v>
      </c>
      <c r="R10" s="10">
        <f t="shared" si="4"/>
        <v>0</v>
      </c>
      <c r="S10" s="12">
        <f t="shared" si="5"/>
        <v>0</v>
      </c>
      <c r="T10" s="11">
        <f t="shared" si="6"/>
        <v>12</v>
      </c>
      <c r="U10" s="13">
        <f t="shared" si="7"/>
        <v>0</v>
      </c>
      <c r="V10" s="14">
        <v>50.68</v>
      </c>
      <c r="W10" s="21">
        <f t="shared" si="8"/>
        <v>0</v>
      </c>
      <c r="X10" s="22">
        <f t="shared" si="9"/>
        <v>0</v>
      </c>
    </row>
    <row r="11" spans="1:24" ht="30" x14ac:dyDescent="0.25">
      <c r="A11" s="10">
        <v>17</v>
      </c>
      <c r="B11" s="68" t="s">
        <v>493</v>
      </c>
      <c r="C11" s="10"/>
      <c r="D11" s="10"/>
      <c r="E11" s="10"/>
      <c r="F11" s="10">
        <v>3.5999999999999999E-3</v>
      </c>
      <c r="G11" s="10"/>
      <c r="H11" s="10"/>
      <c r="I11" s="15">
        <f t="shared" si="0"/>
        <v>0</v>
      </c>
      <c r="J11" s="11">
        <v>12</v>
      </c>
      <c r="K11" s="13">
        <f t="shared" si="1"/>
        <v>0</v>
      </c>
      <c r="L11" s="14">
        <v>118.52</v>
      </c>
      <c r="M11" s="21">
        <f t="shared" si="2"/>
        <v>0</v>
      </c>
      <c r="N11" s="10">
        <f t="shared" si="3"/>
        <v>0</v>
      </c>
      <c r="O11" s="10"/>
      <c r="P11" s="10">
        <v>3.5999999999999999E-3</v>
      </c>
      <c r="Q11" s="10">
        <f>G11</f>
        <v>0</v>
      </c>
      <c r="R11" s="10">
        <f t="shared" si="4"/>
        <v>0</v>
      </c>
      <c r="S11" s="12">
        <f t="shared" si="5"/>
        <v>0</v>
      </c>
      <c r="T11" s="11">
        <f t="shared" si="6"/>
        <v>12</v>
      </c>
      <c r="U11" s="13">
        <f t="shared" si="7"/>
        <v>0</v>
      </c>
      <c r="V11" s="14">
        <v>50.68</v>
      </c>
      <c r="W11" s="21">
        <f t="shared" si="8"/>
        <v>0</v>
      </c>
      <c r="X11" s="22">
        <f t="shared" si="9"/>
        <v>0</v>
      </c>
    </row>
    <row r="12" spans="1:24" ht="60" x14ac:dyDescent="0.25">
      <c r="A12" s="10">
        <v>18</v>
      </c>
      <c r="B12" s="82" t="s">
        <v>859</v>
      </c>
      <c r="C12" s="10"/>
      <c r="D12" s="10"/>
      <c r="E12" s="10"/>
      <c r="F12" s="10">
        <v>3.5999999999999999E-3</v>
      </c>
      <c r="G12" s="10"/>
      <c r="H12" s="10"/>
      <c r="I12" s="15">
        <f t="shared" si="0"/>
        <v>0</v>
      </c>
      <c r="J12" s="11">
        <v>12</v>
      </c>
      <c r="K12" s="13">
        <f t="shared" si="1"/>
        <v>0</v>
      </c>
      <c r="L12" s="14">
        <v>118.52</v>
      </c>
      <c r="M12" s="21">
        <f t="shared" si="2"/>
        <v>0</v>
      </c>
      <c r="N12" s="10">
        <f t="shared" si="3"/>
        <v>0</v>
      </c>
      <c r="O12" s="10"/>
      <c r="P12" s="10">
        <v>3.5999999999999999E-3</v>
      </c>
      <c r="Q12" s="10">
        <f t="shared" si="4"/>
        <v>0</v>
      </c>
      <c r="R12" s="10">
        <f t="shared" si="4"/>
        <v>0</v>
      </c>
      <c r="S12" s="12">
        <f t="shared" si="5"/>
        <v>0</v>
      </c>
      <c r="T12" s="11">
        <f>J12</f>
        <v>12</v>
      </c>
      <c r="U12" s="13">
        <f t="shared" si="7"/>
        <v>0</v>
      </c>
      <c r="V12" s="14">
        <v>50.68</v>
      </c>
      <c r="W12" s="21">
        <f t="shared" si="8"/>
        <v>0</v>
      </c>
      <c r="X12" s="22">
        <f t="shared" si="9"/>
        <v>0</v>
      </c>
    </row>
    <row r="13" spans="1:24" ht="60" x14ac:dyDescent="0.25">
      <c r="A13" s="10">
        <v>19</v>
      </c>
      <c r="B13" s="82" t="s">
        <v>860</v>
      </c>
      <c r="C13" s="10"/>
      <c r="D13" s="10"/>
      <c r="E13" s="10"/>
      <c r="F13" s="10">
        <v>3.5999999999999999E-3</v>
      </c>
      <c r="G13" s="10"/>
      <c r="H13" s="10"/>
      <c r="I13" s="15">
        <f t="shared" si="0"/>
        <v>0</v>
      </c>
      <c r="J13" s="11">
        <v>12</v>
      </c>
      <c r="K13" s="13">
        <f t="shared" si="1"/>
        <v>0</v>
      </c>
      <c r="L13" s="14">
        <v>118.52</v>
      </c>
      <c r="M13" s="21">
        <f t="shared" si="2"/>
        <v>0</v>
      </c>
      <c r="N13" s="10">
        <f t="shared" si="3"/>
        <v>0</v>
      </c>
      <c r="O13" s="10"/>
      <c r="P13" s="10">
        <v>3.5999999999999999E-3</v>
      </c>
      <c r="Q13" s="10">
        <f t="shared" si="4"/>
        <v>0</v>
      </c>
      <c r="R13" s="10">
        <f t="shared" si="4"/>
        <v>0</v>
      </c>
      <c r="S13" s="12">
        <f t="shared" si="5"/>
        <v>0</v>
      </c>
      <c r="T13" s="11">
        <f>J13</f>
        <v>12</v>
      </c>
      <c r="U13" s="13">
        <f t="shared" si="7"/>
        <v>0</v>
      </c>
      <c r="V13" s="14">
        <v>50.68</v>
      </c>
      <c r="W13" s="21">
        <f t="shared" si="8"/>
        <v>0</v>
      </c>
      <c r="X13" s="22">
        <f t="shared" si="9"/>
        <v>0</v>
      </c>
    </row>
    <row r="14" spans="1:24" ht="75" x14ac:dyDescent="0.25">
      <c r="A14" s="10">
        <v>20</v>
      </c>
      <c r="B14" s="82" t="s">
        <v>496</v>
      </c>
      <c r="C14" s="10"/>
      <c r="D14" s="10"/>
      <c r="E14" s="10"/>
      <c r="F14" s="10">
        <v>3.5999999999999999E-3</v>
      </c>
      <c r="G14" s="10"/>
      <c r="H14" s="10"/>
      <c r="I14" s="15">
        <f t="shared" si="0"/>
        <v>0</v>
      </c>
      <c r="J14" s="11">
        <v>12</v>
      </c>
      <c r="K14" s="13">
        <f t="shared" si="1"/>
        <v>0</v>
      </c>
      <c r="L14" s="14">
        <v>118.52</v>
      </c>
      <c r="M14" s="21">
        <f t="shared" si="2"/>
        <v>0</v>
      </c>
      <c r="N14" s="10">
        <f t="shared" si="3"/>
        <v>0</v>
      </c>
      <c r="O14" s="10"/>
      <c r="P14" s="10">
        <v>3.5999999999999999E-3</v>
      </c>
      <c r="Q14" s="10">
        <f t="shared" ref="Q14:R29" si="10">G14</f>
        <v>0</v>
      </c>
      <c r="R14" s="10">
        <f t="shared" si="10"/>
        <v>0</v>
      </c>
      <c r="S14" s="12">
        <f t="shared" si="5"/>
        <v>0</v>
      </c>
      <c r="T14" s="11">
        <f t="shared" ref="T14:T74" si="11">J14</f>
        <v>12</v>
      </c>
      <c r="U14" s="13">
        <f t="shared" si="7"/>
        <v>0</v>
      </c>
      <c r="V14" s="14">
        <v>50.68</v>
      </c>
      <c r="W14" s="21">
        <f t="shared" si="8"/>
        <v>0</v>
      </c>
      <c r="X14" s="22">
        <f t="shared" si="9"/>
        <v>0</v>
      </c>
    </row>
    <row r="15" spans="1:24" ht="30" x14ac:dyDescent="0.25">
      <c r="A15" s="10">
        <v>21</v>
      </c>
      <c r="B15" s="82" t="s">
        <v>497</v>
      </c>
      <c r="C15" s="10"/>
      <c r="D15" s="10"/>
      <c r="E15" s="10"/>
      <c r="F15" s="10">
        <v>3.5999999999999999E-3</v>
      </c>
      <c r="G15" s="10"/>
      <c r="H15" s="10"/>
      <c r="I15" s="15">
        <f t="shared" si="0"/>
        <v>0</v>
      </c>
      <c r="J15" s="11">
        <v>12</v>
      </c>
      <c r="K15" s="13">
        <f t="shared" si="1"/>
        <v>0</v>
      </c>
      <c r="L15" s="14">
        <v>118.52</v>
      </c>
      <c r="M15" s="21">
        <f t="shared" si="2"/>
        <v>0</v>
      </c>
      <c r="N15" s="10">
        <f t="shared" si="3"/>
        <v>0</v>
      </c>
      <c r="O15" s="10"/>
      <c r="P15" s="10">
        <v>3.5999999999999999E-3</v>
      </c>
      <c r="Q15" s="10">
        <f t="shared" si="10"/>
        <v>0</v>
      </c>
      <c r="R15" s="10">
        <f t="shared" si="10"/>
        <v>0</v>
      </c>
      <c r="S15" s="12">
        <f t="shared" si="5"/>
        <v>0</v>
      </c>
      <c r="T15" s="11">
        <f t="shared" si="11"/>
        <v>12</v>
      </c>
      <c r="U15" s="13">
        <f t="shared" si="7"/>
        <v>0</v>
      </c>
      <c r="V15" s="14">
        <v>50.68</v>
      </c>
      <c r="W15" s="21">
        <f t="shared" si="8"/>
        <v>0</v>
      </c>
      <c r="X15" s="22">
        <f t="shared" si="9"/>
        <v>0</v>
      </c>
    </row>
    <row r="16" spans="1:24" x14ac:dyDescent="0.25">
      <c r="A16" s="10">
        <v>22</v>
      </c>
      <c r="B16" s="68"/>
      <c r="C16" s="10"/>
      <c r="D16" s="10"/>
      <c r="E16" s="10"/>
      <c r="F16" s="10">
        <v>3.5999999999999999E-3</v>
      </c>
      <c r="G16" s="10"/>
      <c r="H16" s="10"/>
      <c r="I16" s="15">
        <f t="shared" si="0"/>
        <v>0</v>
      </c>
      <c r="J16" s="11">
        <v>12</v>
      </c>
      <c r="K16" s="13">
        <f t="shared" si="1"/>
        <v>0</v>
      </c>
      <c r="L16" s="14">
        <v>118.52</v>
      </c>
      <c r="M16" s="21">
        <f t="shared" si="2"/>
        <v>0</v>
      </c>
      <c r="N16" s="10">
        <f t="shared" si="3"/>
        <v>0</v>
      </c>
      <c r="O16" s="10"/>
      <c r="P16" s="10">
        <v>3.5999999999999999E-3</v>
      </c>
      <c r="Q16" s="10">
        <f t="shared" si="10"/>
        <v>0</v>
      </c>
      <c r="R16" s="10">
        <f t="shared" si="10"/>
        <v>0</v>
      </c>
      <c r="S16" s="12">
        <f t="shared" si="5"/>
        <v>0</v>
      </c>
      <c r="T16" s="11">
        <f t="shared" si="11"/>
        <v>12</v>
      </c>
      <c r="U16" s="13">
        <f t="shared" si="7"/>
        <v>0</v>
      </c>
      <c r="V16" s="14">
        <v>50.68</v>
      </c>
      <c r="W16" s="21">
        <f t="shared" si="8"/>
        <v>0</v>
      </c>
      <c r="X16" s="22">
        <f t="shared" si="9"/>
        <v>0</v>
      </c>
    </row>
    <row r="17" spans="1:24" x14ac:dyDescent="0.25">
      <c r="A17" s="10">
        <v>23</v>
      </c>
      <c r="B17" s="68"/>
      <c r="C17" s="10"/>
      <c r="D17" s="10"/>
      <c r="E17" s="10"/>
      <c r="F17" s="10">
        <v>3.5999999999999999E-3</v>
      </c>
      <c r="G17" s="10"/>
      <c r="H17" s="10"/>
      <c r="I17" s="15">
        <f t="shared" si="0"/>
        <v>0</v>
      </c>
      <c r="J17" s="11">
        <v>12</v>
      </c>
      <c r="K17" s="13">
        <f t="shared" si="1"/>
        <v>0</v>
      </c>
      <c r="L17" s="14">
        <v>118.52</v>
      </c>
      <c r="M17" s="21">
        <f t="shared" si="2"/>
        <v>0</v>
      </c>
      <c r="N17" s="10">
        <f t="shared" si="3"/>
        <v>0</v>
      </c>
      <c r="O17" s="10"/>
      <c r="P17" s="10">
        <v>3.5999999999999999E-3</v>
      </c>
      <c r="Q17" s="10">
        <f t="shared" si="10"/>
        <v>0</v>
      </c>
      <c r="R17" s="10">
        <f t="shared" si="10"/>
        <v>0</v>
      </c>
      <c r="S17" s="12">
        <f t="shared" si="5"/>
        <v>0</v>
      </c>
      <c r="T17" s="11">
        <f t="shared" si="11"/>
        <v>12</v>
      </c>
      <c r="U17" s="13">
        <f t="shared" si="7"/>
        <v>0</v>
      </c>
      <c r="V17" s="14">
        <v>50.68</v>
      </c>
      <c r="W17" s="21">
        <f t="shared" si="8"/>
        <v>0</v>
      </c>
      <c r="X17" s="22">
        <f t="shared" si="9"/>
        <v>0</v>
      </c>
    </row>
    <row r="18" spans="1:24" x14ac:dyDescent="0.25">
      <c r="A18" s="10">
        <v>24</v>
      </c>
      <c r="B18" s="68"/>
      <c r="C18" s="10"/>
      <c r="D18" s="10"/>
      <c r="E18" s="10"/>
      <c r="F18" s="10">
        <v>3.5999999999999999E-3</v>
      </c>
      <c r="G18" s="10"/>
      <c r="H18" s="10"/>
      <c r="I18" s="15">
        <f t="shared" si="0"/>
        <v>0</v>
      </c>
      <c r="J18" s="11">
        <v>12</v>
      </c>
      <c r="K18" s="13">
        <f t="shared" si="1"/>
        <v>0</v>
      </c>
      <c r="L18" s="14">
        <v>118.52</v>
      </c>
      <c r="M18" s="21">
        <f t="shared" si="2"/>
        <v>0</v>
      </c>
      <c r="N18" s="10">
        <f t="shared" si="3"/>
        <v>0</v>
      </c>
      <c r="O18" s="10"/>
      <c r="P18" s="10">
        <v>3.5999999999999999E-3</v>
      </c>
      <c r="Q18" s="10">
        <f t="shared" si="10"/>
        <v>0</v>
      </c>
      <c r="R18" s="10">
        <f t="shared" si="10"/>
        <v>0</v>
      </c>
      <c r="S18" s="12">
        <f t="shared" si="5"/>
        <v>0</v>
      </c>
      <c r="T18" s="11">
        <f t="shared" si="11"/>
        <v>12</v>
      </c>
      <c r="U18" s="13">
        <f t="shared" si="7"/>
        <v>0</v>
      </c>
      <c r="V18" s="14">
        <v>50.68</v>
      </c>
      <c r="W18" s="21">
        <f t="shared" si="8"/>
        <v>0</v>
      </c>
      <c r="X18" s="22">
        <f t="shared" si="9"/>
        <v>0</v>
      </c>
    </row>
    <row r="19" spans="1:24" x14ac:dyDescent="0.25">
      <c r="A19" s="10">
        <v>25</v>
      </c>
      <c r="B19" s="68"/>
      <c r="C19" s="10"/>
      <c r="D19" s="10"/>
      <c r="E19" s="10"/>
      <c r="F19" s="10">
        <v>3.5999999999999999E-3</v>
      </c>
      <c r="G19" s="10"/>
      <c r="H19" s="10"/>
      <c r="I19" s="15">
        <f t="shared" si="0"/>
        <v>0</v>
      </c>
      <c r="J19" s="11">
        <v>12</v>
      </c>
      <c r="K19" s="13">
        <f t="shared" si="1"/>
        <v>0</v>
      </c>
      <c r="L19" s="14">
        <v>118.52</v>
      </c>
      <c r="M19" s="21">
        <f t="shared" si="2"/>
        <v>0</v>
      </c>
      <c r="N19" s="10">
        <f t="shared" si="3"/>
        <v>0</v>
      </c>
      <c r="O19" s="10"/>
      <c r="P19" s="10">
        <v>3.5999999999999999E-3</v>
      </c>
      <c r="Q19" s="10">
        <f t="shared" si="10"/>
        <v>0</v>
      </c>
      <c r="R19" s="10">
        <f t="shared" si="10"/>
        <v>0</v>
      </c>
      <c r="S19" s="12">
        <f t="shared" si="5"/>
        <v>0</v>
      </c>
      <c r="T19" s="11">
        <f t="shared" si="11"/>
        <v>12</v>
      </c>
      <c r="U19" s="13">
        <f t="shared" si="7"/>
        <v>0</v>
      </c>
      <c r="V19" s="14">
        <v>50.68</v>
      </c>
      <c r="W19" s="21">
        <f t="shared" si="8"/>
        <v>0</v>
      </c>
      <c r="X19" s="22">
        <f t="shared" si="9"/>
        <v>0</v>
      </c>
    </row>
    <row r="20" spans="1:24" x14ac:dyDescent="0.25">
      <c r="A20" s="10">
        <v>26</v>
      </c>
      <c r="B20" s="68"/>
      <c r="C20" s="10"/>
      <c r="D20" s="10"/>
      <c r="E20" s="10"/>
      <c r="F20" s="10">
        <v>3.5999999999999999E-3</v>
      </c>
      <c r="G20" s="10"/>
      <c r="H20" s="10"/>
      <c r="I20" s="15">
        <f t="shared" si="0"/>
        <v>0</v>
      </c>
      <c r="J20" s="11">
        <v>12</v>
      </c>
      <c r="K20" s="13">
        <f t="shared" si="1"/>
        <v>0</v>
      </c>
      <c r="L20" s="14">
        <v>118.52</v>
      </c>
      <c r="M20" s="21">
        <f t="shared" si="2"/>
        <v>0</v>
      </c>
      <c r="N20" s="10">
        <f t="shared" si="3"/>
        <v>0</v>
      </c>
      <c r="O20" s="10"/>
      <c r="P20" s="10">
        <v>3.5999999999999999E-3</v>
      </c>
      <c r="Q20" s="10">
        <f t="shared" si="10"/>
        <v>0</v>
      </c>
      <c r="R20" s="10">
        <f t="shared" si="10"/>
        <v>0</v>
      </c>
      <c r="S20" s="12">
        <f t="shared" si="5"/>
        <v>0</v>
      </c>
      <c r="T20" s="11">
        <f t="shared" si="11"/>
        <v>12</v>
      </c>
      <c r="U20" s="13">
        <f t="shared" si="7"/>
        <v>0</v>
      </c>
      <c r="V20" s="14">
        <v>50.68</v>
      </c>
      <c r="W20" s="21">
        <f t="shared" si="8"/>
        <v>0</v>
      </c>
      <c r="X20" s="22">
        <f t="shared" si="9"/>
        <v>0</v>
      </c>
    </row>
    <row r="21" spans="1:24" x14ac:dyDescent="0.25">
      <c r="A21" s="10">
        <v>27</v>
      </c>
      <c r="B21" s="68"/>
      <c r="C21" s="10"/>
      <c r="D21" s="10"/>
      <c r="E21" s="10"/>
      <c r="F21" s="10">
        <v>3.5999999999999999E-3</v>
      </c>
      <c r="G21" s="10"/>
      <c r="H21" s="10"/>
      <c r="I21" s="15">
        <f t="shared" si="0"/>
        <v>0</v>
      </c>
      <c r="J21" s="11">
        <v>12</v>
      </c>
      <c r="K21" s="13">
        <f t="shared" si="1"/>
        <v>0</v>
      </c>
      <c r="L21" s="14">
        <v>118.52</v>
      </c>
      <c r="M21" s="21">
        <f t="shared" si="2"/>
        <v>0</v>
      </c>
      <c r="N21" s="10">
        <f t="shared" si="3"/>
        <v>0</v>
      </c>
      <c r="O21" s="10"/>
      <c r="P21" s="10">
        <v>3.5999999999999999E-3</v>
      </c>
      <c r="Q21" s="10">
        <f t="shared" si="10"/>
        <v>0</v>
      </c>
      <c r="R21" s="10">
        <f t="shared" si="10"/>
        <v>0</v>
      </c>
      <c r="S21" s="12">
        <f t="shared" si="5"/>
        <v>0</v>
      </c>
      <c r="T21" s="11">
        <f t="shared" si="11"/>
        <v>12</v>
      </c>
      <c r="U21" s="13">
        <f t="shared" si="7"/>
        <v>0</v>
      </c>
      <c r="V21" s="14">
        <v>50.68</v>
      </c>
      <c r="W21" s="21">
        <f t="shared" si="8"/>
        <v>0</v>
      </c>
      <c r="X21" s="22">
        <f t="shared" si="9"/>
        <v>0</v>
      </c>
    </row>
    <row r="22" spans="1:24" x14ac:dyDescent="0.25">
      <c r="A22" s="10">
        <v>28</v>
      </c>
      <c r="B22" s="68"/>
      <c r="C22" s="10"/>
      <c r="D22" s="10"/>
      <c r="E22" s="10"/>
      <c r="F22" s="10">
        <v>3.5999999999999999E-3</v>
      </c>
      <c r="G22" s="10"/>
      <c r="H22" s="10"/>
      <c r="I22" s="15">
        <f t="shared" si="0"/>
        <v>0</v>
      </c>
      <c r="J22" s="11">
        <v>12</v>
      </c>
      <c r="K22" s="13">
        <f t="shared" si="1"/>
        <v>0</v>
      </c>
      <c r="L22" s="14">
        <v>118.52</v>
      </c>
      <c r="M22" s="21">
        <f t="shared" si="2"/>
        <v>0</v>
      </c>
      <c r="N22" s="10">
        <f t="shared" si="3"/>
        <v>0</v>
      </c>
      <c r="O22" s="10"/>
      <c r="P22" s="10">
        <v>3.5999999999999999E-3</v>
      </c>
      <c r="Q22" s="10">
        <f t="shared" si="10"/>
        <v>0</v>
      </c>
      <c r="R22" s="10">
        <f t="shared" si="10"/>
        <v>0</v>
      </c>
      <c r="S22" s="12">
        <f t="shared" si="5"/>
        <v>0</v>
      </c>
      <c r="T22" s="11">
        <f t="shared" si="11"/>
        <v>12</v>
      </c>
      <c r="U22" s="13">
        <f t="shared" si="7"/>
        <v>0</v>
      </c>
      <c r="V22" s="14">
        <v>50.68</v>
      </c>
      <c r="W22" s="21">
        <f t="shared" si="8"/>
        <v>0</v>
      </c>
      <c r="X22" s="22">
        <f t="shared" si="9"/>
        <v>0</v>
      </c>
    </row>
    <row r="23" spans="1:24" x14ac:dyDescent="0.25">
      <c r="A23" s="10">
        <v>29</v>
      </c>
      <c r="B23" s="68"/>
      <c r="C23" s="10"/>
      <c r="D23" s="10"/>
      <c r="E23" s="10"/>
      <c r="F23" s="10">
        <v>3.5999999999999999E-3</v>
      </c>
      <c r="G23" s="10"/>
      <c r="H23" s="10"/>
      <c r="I23" s="15">
        <f t="shared" si="0"/>
        <v>0</v>
      </c>
      <c r="J23" s="11">
        <v>12</v>
      </c>
      <c r="K23" s="13">
        <f t="shared" si="1"/>
        <v>0</v>
      </c>
      <c r="L23" s="14">
        <v>118.52</v>
      </c>
      <c r="M23" s="21">
        <f t="shared" si="2"/>
        <v>0</v>
      </c>
      <c r="N23" s="10">
        <f t="shared" si="3"/>
        <v>0</v>
      </c>
      <c r="O23" s="10"/>
      <c r="P23" s="10">
        <v>3.5999999999999999E-3</v>
      </c>
      <c r="Q23" s="10">
        <f t="shared" si="10"/>
        <v>0</v>
      </c>
      <c r="R23" s="10">
        <f t="shared" si="10"/>
        <v>0</v>
      </c>
      <c r="S23" s="12">
        <f t="shared" si="5"/>
        <v>0</v>
      </c>
      <c r="T23" s="11">
        <f t="shared" si="11"/>
        <v>12</v>
      </c>
      <c r="U23" s="13">
        <f t="shared" si="7"/>
        <v>0</v>
      </c>
      <c r="V23" s="14">
        <v>50.68</v>
      </c>
      <c r="W23" s="21">
        <f t="shared" si="8"/>
        <v>0</v>
      </c>
      <c r="X23" s="22">
        <f t="shared" si="9"/>
        <v>0</v>
      </c>
    </row>
    <row r="24" spans="1:24" x14ac:dyDescent="0.25">
      <c r="A24" s="10">
        <v>30</v>
      </c>
      <c r="B24" s="68"/>
      <c r="C24" s="10"/>
      <c r="D24" s="10"/>
      <c r="E24" s="10"/>
      <c r="F24" s="10">
        <v>3.5999999999999999E-3</v>
      </c>
      <c r="G24" s="10"/>
      <c r="H24" s="10"/>
      <c r="I24" s="15">
        <f t="shared" si="0"/>
        <v>0</v>
      </c>
      <c r="J24" s="11">
        <v>12</v>
      </c>
      <c r="K24" s="13">
        <f t="shared" si="1"/>
        <v>0</v>
      </c>
      <c r="L24" s="14">
        <v>118.52</v>
      </c>
      <c r="M24" s="21">
        <f t="shared" si="2"/>
        <v>0</v>
      </c>
      <c r="N24" s="10">
        <f t="shared" si="3"/>
        <v>0</v>
      </c>
      <c r="O24" s="10"/>
      <c r="P24" s="10">
        <v>3.5999999999999999E-3</v>
      </c>
      <c r="Q24" s="10">
        <f t="shared" si="10"/>
        <v>0</v>
      </c>
      <c r="R24" s="10">
        <f t="shared" si="10"/>
        <v>0</v>
      </c>
      <c r="S24" s="12">
        <f t="shared" si="5"/>
        <v>0</v>
      </c>
      <c r="T24" s="11">
        <f t="shared" si="11"/>
        <v>12</v>
      </c>
      <c r="U24" s="13">
        <f t="shared" si="7"/>
        <v>0</v>
      </c>
      <c r="V24" s="14">
        <v>50.68</v>
      </c>
      <c r="W24" s="21">
        <f t="shared" si="8"/>
        <v>0</v>
      </c>
      <c r="X24" s="22">
        <f t="shared" si="9"/>
        <v>0</v>
      </c>
    </row>
    <row r="25" spans="1:24" x14ac:dyDescent="0.25">
      <c r="A25" s="10">
        <v>31</v>
      </c>
      <c r="B25" s="68"/>
      <c r="C25" s="10"/>
      <c r="D25" s="10"/>
      <c r="E25" s="10"/>
      <c r="F25" s="10">
        <v>3.5999999999999999E-3</v>
      </c>
      <c r="G25" s="10"/>
      <c r="H25" s="10"/>
      <c r="I25" s="15">
        <f t="shared" si="0"/>
        <v>0</v>
      </c>
      <c r="J25" s="11">
        <v>12</v>
      </c>
      <c r="K25" s="13">
        <f t="shared" si="1"/>
        <v>0</v>
      </c>
      <c r="L25" s="14">
        <v>118.52</v>
      </c>
      <c r="M25" s="21">
        <f t="shared" si="2"/>
        <v>0</v>
      </c>
      <c r="N25" s="10">
        <f t="shared" si="3"/>
        <v>0</v>
      </c>
      <c r="O25" s="10"/>
      <c r="P25" s="10">
        <v>3.5999999999999999E-3</v>
      </c>
      <c r="Q25" s="10">
        <f t="shared" si="10"/>
        <v>0</v>
      </c>
      <c r="R25" s="10">
        <f t="shared" si="10"/>
        <v>0</v>
      </c>
      <c r="S25" s="12">
        <f t="shared" si="5"/>
        <v>0</v>
      </c>
      <c r="T25" s="11">
        <f t="shared" si="11"/>
        <v>12</v>
      </c>
      <c r="U25" s="13">
        <f t="shared" si="7"/>
        <v>0</v>
      </c>
      <c r="V25" s="14">
        <v>50.68</v>
      </c>
      <c r="W25" s="21">
        <f t="shared" si="8"/>
        <v>0</v>
      </c>
      <c r="X25" s="22">
        <f t="shared" si="9"/>
        <v>0</v>
      </c>
    </row>
    <row r="26" spans="1:24" x14ac:dyDescent="0.25">
      <c r="A26" s="10">
        <v>32</v>
      </c>
      <c r="B26" s="68"/>
      <c r="C26" s="10"/>
      <c r="D26" s="10"/>
      <c r="E26" s="10"/>
      <c r="F26" s="10">
        <v>3.5999999999999999E-3</v>
      </c>
      <c r="G26" s="10"/>
      <c r="H26" s="10"/>
      <c r="I26" s="15">
        <f t="shared" si="0"/>
        <v>0</v>
      </c>
      <c r="J26" s="11">
        <v>12</v>
      </c>
      <c r="K26" s="13">
        <f t="shared" si="1"/>
        <v>0</v>
      </c>
      <c r="L26" s="14">
        <v>118.52</v>
      </c>
      <c r="M26" s="21">
        <f t="shared" si="2"/>
        <v>0</v>
      </c>
      <c r="N26" s="10">
        <f t="shared" si="3"/>
        <v>0</v>
      </c>
      <c r="O26" s="10"/>
      <c r="P26" s="10">
        <v>3.5999999999999999E-3</v>
      </c>
      <c r="Q26" s="10">
        <f t="shared" si="10"/>
        <v>0</v>
      </c>
      <c r="R26" s="10">
        <f t="shared" si="10"/>
        <v>0</v>
      </c>
      <c r="S26" s="12">
        <f t="shared" si="5"/>
        <v>0</v>
      </c>
      <c r="T26" s="11">
        <f t="shared" si="11"/>
        <v>12</v>
      </c>
      <c r="U26" s="13">
        <f t="shared" si="7"/>
        <v>0</v>
      </c>
      <c r="V26" s="14">
        <v>50.68</v>
      </c>
      <c r="W26" s="21">
        <f t="shared" si="8"/>
        <v>0</v>
      </c>
      <c r="X26" s="22">
        <f t="shared" si="9"/>
        <v>0</v>
      </c>
    </row>
    <row r="27" spans="1:24" x14ac:dyDescent="0.25">
      <c r="A27" s="10">
        <v>33</v>
      </c>
      <c r="B27" s="68"/>
      <c r="C27" s="10"/>
      <c r="D27" s="10"/>
      <c r="E27" s="10"/>
      <c r="F27" s="10">
        <v>3.5999999999999999E-3</v>
      </c>
      <c r="G27" s="10"/>
      <c r="H27" s="10"/>
      <c r="I27" s="15">
        <f t="shared" si="0"/>
        <v>0</v>
      </c>
      <c r="J27" s="11">
        <v>12</v>
      </c>
      <c r="K27" s="13">
        <f t="shared" si="1"/>
        <v>0</v>
      </c>
      <c r="L27" s="14">
        <v>118.52</v>
      </c>
      <c r="M27" s="21">
        <f t="shared" si="2"/>
        <v>0</v>
      </c>
      <c r="N27" s="10">
        <f t="shared" si="3"/>
        <v>0</v>
      </c>
      <c r="O27" s="10"/>
      <c r="P27" s="10">
        <v>3.5999999999999999E-3</v>
      </c>
      <c r="Q27" s="10">
        <f t="shared" si="10"/>
        <v>0</v>
      </c>
      <c r="R27" s="10">
        <f t="shared" si="10"/>
        <v>0</v>
      </c>
      <c r="S27" s="12">
        <f t="shared" si="5"/>
        <v>0</v>
      </c>
      <c r="T27" s="11">
        <f t="shared" si="11"/>
        <v>12</v>
      </c>
      <c r="U27" s="13">
        <f t="shared" si="7"/>
        <v>0</v>
      </c>
      <c r="V27" s="14">
        <v>50.68</v>
      </c>
      <c r="W27" s="21">
        <f t="shared" si="8"/>
        <v>0</v>
      </c>
      <c r="X27" s="22">
        <f t="shared" si="9"/>
        <v>0</v>
      </c>
    </row>
    <row r="28" spans="1:24" x14ac:dyDescent="0.25">
      <c r="A28" s="10">
        <v>34</v>
      </c>
      <c r="B28" s="68"/>
      <c r="C28" s="10"/>
      <c r="D28" s="10"/>
      <c r="E28" s="10"/>
      <c r="F28" s="10">
        <v>3.5999999999999999E-3</v>
      </c>
      <c r="G28" s="10"/>
      <c r="H28" s="10"/>
      <c r="I28" s="15">
        <f t="shared" si="0"/>
        <v>0</v>
      </c>
      <c r="J28" s="11">
        <v>12</v>
      </c>
      <c r="K28" s="13">
        <f t="shared" si="1"/>
        <v>0</v>
      </c>
      <c r="L28" s="14">
        <v>118.52</v>
      </c>
      <c r="M28" s="21">
        <f t="shared" si="2"/>
        <v>0</v>
      </c>
      <c r="N28" s="10">
        <f t="shared" si="3"/>
        <v>0</v>
      </c>
      <c r="O28" s="10"/>
      <c r="P28" s="10">
        <v>3.5999999999999999E-3</v>
      </c>
      <c r="Q28" s="10">
        <f t="shared" si="10"/>
        <v>0</v>
      </c>
      <c r="R28" s="10">
        <f t="shared" si="10"/>
        <v>0</v>
      </c>
      <c r="S28" s="12">
        <f t="shared" si="5"/>
        <v>0</v>
      </c>
      <c r="T28" s="11">
        <v>12</v>
      </c>
      <c r="U28" s="13">
        <f t="shared" si="7"/>
        <v>0</v>
      </c>
      <c r="V28" s="14">
        <v>50.68</v>
      </c>
      <c r="W28" s="21">
        <f t="shared" si="8"/>
        <v>0</v>
      </c>
      <c r="X28" s="22">
        <f t="shared" si="9"/>
        <v>0</v>
      </c>
    </row>
    <row r="29" spans="1:24" x14ac:dyDescent="0.25">
      <c r="A29" s="10">
        <v>35</v>
      </c>
      <c r="B29" s="68"/>
      <c r="C29" s="10"/>
      <c r="D29" s="10"/>
      <c r="E29" s="10"/>
      <c r="F29" s="10">
        <v>3.5999999999999999E-3</v>
      </c>
      <c r="G29" s="10"/>
      <c r="H29" s="10"/>
      <c r="I29" s="15">
        <f t="shared" si="0"/>
        <v>0</v>
      </c>
      <c r="J29" s="11">
        <v>12</v>
      </c>
      <c r="K29" s="13">
        <f t="shared" si="1"/>
        <v>0</v>
      </c>
      <c r="L29" s="14">
        <v>118.52</v>
      </c>
      <c r="M29" s="21">
        <f t="shared" si="2"/>
        <v>0</v>
      </c>
      <c r="N29" s="10">
        <f t="shared" si="3"/>
        <v>0</v>
      </c>
      <c r="O29" s="10"/>
      <c r="P29" s="10">
        <v>3.5999999999999999E-3</v>
      </c>
      <c r="Q29" s="10">
        <f t="shared" si="10"/>
        <v>0</v>
      </c>
      <c r="R29" s="10">
        <f t="shared" si="10"/>
        <v>0</v>
      </c>
      <c r="S29" s="12">
        <f t="shared" si="5"/>
        <v>0</v>
      </c>
      <c r="T29" s="11">
        <f t="shared" si="11"/>
        <v>12</v>
      </c>
      <c r="U29" s="13">
        <f t="shared" si="7"/>
        <v>0</v>
      </c>
      <c r="V29" s="14">
        <v>50.68</v>
      </c>
      <c r="W29" s="21">
        <f t="shared" si="8"/>
        <v>0</v>
      </c>
      <c r="X29" s="22">
        <f t="shared" si="9"/>
        <v>0</v>
      </c>
    </row>
    <row r="30" spans="1:24" x14ac:dyDescent="0.25">
      <c r="A30" s="10">
        <v>36</v>
      </c>
      <c r="B30" s="68"/>
      <c r="C30" s="10"/>
      <c r="D30" s="10"/>
      <c r="E30" s="10"/>
      <c r="F30" s="10">
        <v>3.5999999999999999E-3</v>
      </c>
      <c r="G30" s="10"/>
      <c r="H30" s="10"/>
      <c r="I30" s="15">
        <f t="shared" si="0"/>
        <v>0</v>
      </c>
      <c r="J30" s="11">
        <v>12</v>
      </c>
      <c r="K30" s="13">
        <f t="shared" si="1"/>
        <v>0</v>
      </c>
      <c r="L30" s="14">
        <v>118.52</v>
      </c>
      <c r="M30" s="21">
        <f t="shared" si="2"/>
        <v>0</v>
      </c>
      <c r="N30" s="10">
        <f t="shared" si="3"/>
        <v>0</v>
      </c>
      <c r="O30" s="10"/>
      <c r="P30" s="10">
        <v>3.5999999999999999E-3</v>
      </c>
      <c r="Q30" s="10">
        <f t="shared" ref="Q30:R90" si="12">G30</f>
        <v>0</v>
      </c>
      <c r="R30" s="10">
        <f t="shared" si="12"/>
        <v>0</v>
      </c>
      <c r="S30" s="12">
        <f t="shared" si="5"/>
        <v>0</v>
      </c>
      <c r="T30" s="11">
        <f t="shared" si="11"/>
        <v>12</v>
      </c>
      <c r="U30" s="13">
        <f t="shared" si="7"/>
        <v>0</v>
      </c>
      <c r="V30" s="14">
        <v>50.68</v>
      </c>
      <c r="W30" s="21">
        <f t="shared" si="8"/>
        <v>0</v>
      </c>
      <c r="X30" s="22">
        <f t="shared" si="9"/>
        <v>0</v>
      </c>
    </row>
    <row r="31" spans="1:24" x14ac:dyDescent="0.25">
      <c r="A31" s="10">
        <v>37</v>
      </c>
      <c r="B31" s="68"/>
      <c r="C31" s="10"/>
      <c r="D31" s="10"/>
      <c r="E31" s="10"/>
      <c r="F31" s="10">
        <v>3.5999999999999999E-3</v>
      </c>
      <c r="G31" s="10"/>
      <c r="H31" s="10"/>
      <c r="I31" s="15">
        <f t="shared" si="0"/>
        <v>0</v>
      </c>
      <c r="J31" s="11">
        <v>12</v>
      </c>
      <c r="K31" s="13">
        <f t="shared" si="1"/>
        <v>0</v>
      </c>
      <c r="L31" s="14">
        <v>118.52</v>
      </c>
      <c r="M31" s="21">
        <f t="shared" si="2"/>
        <v>0</v>
      </c>
      <c r="N31" s="10">
        <f t="shared" si="3"/>
        <v>0</v>
      </c>
      <c r="O31" s="10"/>
      <c r="P31" s="10">
        <v>3.5999999999999999E-3</v>
      </c>
      <c r="Q31" s="10">
        <f t="shared" si="12"/>
        <v>0</v>
      </c>
      <c r="R31" s="10">
        <f t="shared" si="12"/>
        <v>0</v>
      </c>
      <c r="S31" s="12">
        <f t="shared" si="5"/>
        <v>0</v>
      </c>
      <c r="T31" s="11">
        <f t="shared" si="11"/>
        <v>12</v>
      </c>
      <c r="U31" s="13">
        <f t="shared" si="7"/>
        <v>0</v>
      </c>
      <c r="V31" s="14">
        <v>50.68</v>
      </c>
      <c r="W31" s="21">
        <f t="shared" si="8"/>
        <v>0</v>
      </c>
      <c r="X31" s="22">
        <f t="shared" si="9"/>
        <v>0</v>
      </c>
    </row>
    <row r="32" spans="1:24" x14ac:dyDescent="0.25">
      <c r="A32" s="10">
        <v>38</v>
      </c>
      <c r="B32" s="68"/>
      <c r="C32" s="10"/>
      <c r="D32" s="10"/>
      <c r="E32" s="10"/>
      <c r="F32" s="10">
        <v>3.5999999999999999E-3</v>
      </c>
      <c r="G32" s="10"/>
      <c r="H32" s="10"/>
      <c r="I32" s="15">
        <f t="shared" si="0"/>
        <v>0</v>
      </c>
      <c r="J32" s="11">
        <v>12</v>
      </c>
      <c r="K32" s="13">
        <f t="shared" si="1"/>
        <v>0</v>
      </c>
      <c r="L32" s="14">
        <v>118.52</v>
      </c>
      <c r="M32" s="21">
        <f t="shared" si="2"/>
        <v>0</v>
      </c>
      <c r="N32" s="10">
        <f t="shared" si="3"/>
        <v>0</v>
      </c>
      <c r="O32" s="10"/>
      <c r="P32" s="10">
        <v>3.5999999999999999E-3</v>
      </c>
      <c r="Q32" s="10">
        <f t="shared" si="12"/>
        <v>0</v>
      </c>
      <c r="R32" s="10">
        <f t="shared" si="12"/>
        <v>0</v>
      </c>
      <c r="S32" s="12">
        <f t="shared" si="5"/>
        <v>0</v>
      </c>
      <c r="T32" s="11">
        <f t="shared" si="11"/>
        <v>12</v>
      </c>
      <c r="U32" s="13">
        <f t="shared" si="7"/>
        <v>0</v>
      </c>
      <c r="V32" s="14">
        <v>50.68</v>
      </c>
      <c r="W32" s="21">
        <f t="shared" si="8"/>
        <v>0</v>
      </c>
      <c r="X32" s="22">
        <f t="shared" si="9"/>
        <v>0</v>
      </c>
    </row>
    <row r="33" spans="1:24" x14ac:dyDescent="0.25">
      <c r="A33" s="10">
        <v>39</v>
      </c>
      <c r="B33" s="68"/>
      <c r="C33" s="10"/>
      <c r="D33" s="10"/>
      <c r="E33" s="10"/>
      <c r="F33" s="10">
        <v>3.5999999999999999E-3</v>
      </c>
      <c r="G33" s="10"/>
      <c r="H33" s="10"/>
      <c r="I33" s="15">
        <f t="shared" si="0"/>
        <v>0</v>
      </c>
      <c r="J33" s="11">
        <v>12</v>
      </c>
      <c r="K33" s="13">
        <f t="shared" si="1"/>
        <v>0</v>
      </c>
      <c r="L33" s="14">
        <v>118.52</v>
      </c>
      <c r="M33" s="21">
        <f t="shared" si="2"/>
        <v>0</v>
      </c>
      <c r="N33" s="10">
        <f t="shared" si="3"/>
        <v>0</v>
      </c>
      <c r="O33" s="10"/>
      <c r="P33" s="10">
        <v>3.5999999999999999E-3</v>
      </c>
      <c r="Q33" s="10">
        <f t="shared" si="12"/>
        <v>0</v>
      </c>
      <c r="R33" s="10">
        <f t="shared" si="12"/>
        <v>0</v>
      </c>
      <c r="S33" s="12">
        <f t="shared" si="5"/>
        <v>0</v>
      </c>
      <c r="T33" s="11">
        <f t="shared" si="11"/>
        <v>12</v>
      </c>
      <c r="U33" s="13">
        <f t="shared" si="7"/>
        <v>0</v>
      </c>
      <c r="V33" s="14">
        <v>50.68</v>
      </c>
      <c r="W33" s="21">
        <f t="shared" si="8"/>
        <v>0</v>
      </c>
      <c r="X33" s="22">
        <f t="shared" si="9"/>
        <v>0</v>
      </c>
    </row>
    <row r="34" spans="1:24" x14ac:dyDescent="0.25">
      <c r="A34" s="10">
        <v>40</v>
      </c>
      <c r="B34" s="68"/>
      <c r="C34" s="10"/>
      <c r="D34" s="10"/>
      <c r="E34" s="10"/>
      <c r="F34" s="10">
        <v>3.5999999999999999E-3</v>
      </c>
      <c r="G34" s="10"/>
      <c r="H34" s="10"/>
      <c r="I34" s="15">
        <f t="shared" si="0"/>
        <v>0</v>
      </c>
      <c r="J34" s="11">
        <v>12</v>
      </c>
      <c r="K34" s="13">
        <f t="shared" si="1"/>
        <v>0</v>
      </c>
      <c r="L34" s="14">
        <v>118.52</v>
      </c>
      <c r="M34" s="21">
        <f t="shared" si="2"/>
        <v>0</v>
      </c>
      <c r="N34" s="10">
        <f t="shared" si="3"/>
        <v>0</v>
      </c>
      <c r="O34" s="10"/>
      <c r="P34" s="10">
        <v>3.5999999999999999E-3</v>
      </c>
      <c r="Q34" s="10">
        <f t="shared" si="12"/>
        <v>0</v>
      </c>
      <c r="R34" s="10">
        <f t="shared" si="12"/>
        <v>0</v>
      </c>
      <c r="S34" s="12">
        <f t="shared" si="5"/>
        <v>0</v>
      </c>
      <c r="T34" s="11">
        <f t="shared" si="11"/>
        <v>12</v>
      </c>
      <c r="U34" s="13">
        <f t="shared" si="7"/>
        <v>0</v>
      </c>
      <c r="V34" s="14">
        <v>50.68</v>
      </c>
      <c r="W34" s="21">
        <f t="shared" si="8"/>
        <v>0</v>
      </c>
      <c r="X34" s="22">
        <f t="shared" si="9"/>
        <v>0</v>
      </c>
    </row>
    <row r="35" spans="1:24" x14ac:dyDescent="0.25">
      <c r="A35" s="10">
        <v>41</v>
      </c>
      <c r="B35" s="68"/>
      <c r="C35" s="10"/>
      <c r="D35" s="10"/>
      <c r="E35" s="10"/>
      <c r="F35" s="10">
        <v>3.5999999999999999E-3</v>
      </c>
      <c r="G35" s="10"/>
      <c r="H35" s="10"/>
      <c r="I35" s="15">
        <f t="shared" si="0"/>
        <v>0</v>
      </c>
      <c r="J35" s="11">
        <v>12</v>
      </c>
      <c r="K35" s="13">
        <f t="shared" si="1"/>
        <v>0</v>
      </c>
      <c r="L35" s="14">
        <v>118.52</v>
      </c>
      <c r="M35" s="21">
        <f t="shared" si="2"/>
        <v>0</v>
      </c>
      <c r="N35" s="10">
        <f t="shared" si="3"/>
        <v>0</v>
      </c>
      <c r="O35" s="10"/>
      <c r="P35" s="10">
        <v>3.5999999999999999E-3</v>
      </c>
      <c r="Q35" s="10">
        <f t="shared" si="12"/>
        <v>0</v>
      </c>
      <c r="R35" s="10">
        <f t="shared" si="12"/>
        <v>0</v>
      </c>
      <c r="S35" s="12">
        <f t="shared" si="5"/>
        <v>0</v>
      </c>
      <c r="T35" s="11">
        <f t="shared" si="11"/>
        <v>12</v>
      </c>
      <c r="U35" s="13">
        <f t="shared" si="7"/>
        <v>0</v>
      </c>
      <c r="V35" s="14">
        <v>50.68</v>
      </c>
      <c r="W35" s="21">
        <f t="shared" si="8"/>
        <v>0</v>
      </c>
      <c r="X35" s="22">
        <f t="shared" si="9"/>
        <v>0</v>
      </c>
    </row>
    <row r="36" spans="1:24" x14ac:dyDescent="0.25">
      <c r="A36" s="10">
        <v>42</v>
      </c>
      <c r="B36" s="68"/>
      <c r="C36" s="10"/>
      <c r="D36" s="10"/>
      <c r="E36" s="10"/>
      <c r="F36" s="10">
        <v>3.5999999999999999E-3</v>
      </c>
      <c r="G36" s="10"/>
      <c r="H36" s="10"/>
      <c r="I36" s="15">
        <f t="shared" si="0"/>
        <v>0</v>
      </c>
      <c r="J36" s="11">
        <v>12</v>
      </c>
      <c r="K36" s="13">
        <f t="shared" si="1"/>
        <v>0</v>
      </c>
      <c r="L36" s="14">
        <v>118.52</v>
      </c>
      <c r="M36" s="21">
        <f t="shared" si="2"/>
        <v>0</v>
      </c>
      <c r="N36" s="10">
        <f t="shared" si="3"/>
        <v>0</v>
      </c>
      <c r="O36" s="10"/>
      <c r="P36" s="10">
        <v>3.5999999999999999E-3</v>
      </c>
      <c r="Q36" s="10">
        <f t="shared" si="12"/>
        <v>0</v>
      </c>
      <c r="R36" s="10">
        <f t="shared" si="12"/>
        <v>0</v>
      </c>
      <c r="S36" s="12">
        <f t="shared" si="5"/>
        <v>0</v>
      </c>
      <c r="T36" s="11">
        <f t="shared" si="11"/>
        <v>12</v>
      </c>
      <c r="U36" s="13">
        <f t="shared" si="7"/>
        <v>0</v>
      </c>
      <c r="V36" s="14">
        <v>50.68</v>
      </c>
      <c r="W36" s="21">
        <f t="shared" si="8"/>
        <v>0</v>
      </c>
      <c r="X36" s="22">
        <f t="shared" si="9"/>
        <v>0</v>
      </c>
    </row>
    <row r="37" spans="1:24" x14ac:dyDescent="0.25">
      <c r="A37" s="10">
        <v>43</v>
      </c>
      <c r="B37" s="68"/>
      <c r="C37" s="10"/>
      <c r="D37" s="10"/>
      <c r="E37" s="10"/>
      <c r="F37" s="10">
        <v>3.5999999999999999E-3</v>
      </c>
      <c r="G37" s="10"/>
      <c r="H37" s="10"/>
      <c r="I37" s="15">
        <f t="shared" si="0"/>
        <v>0</v>
      </c>
      <c r="J37" s="11">
        <v>12</v>
      </c>
      <c r="K37" s="13">
        <f t="shared" si="1"/>
        <v>0</v>
      </c>
      <c r="L37" s="14">
        <v>118.52</v>
      </c>
      <c r="M37" s="21">
        <f t="shared" si="2"/>
        <v>0</v>
      </c>
      <c r="N37" s="10">
        <f t="shared" si="3"/>
        <v>0</v>
      </c>
      <c r="O37" s="10"/>
      <c r="P37" s="10">
        <v>3.5999999999999999E-3</v>
      </c>
      <c r="Q37" s="10">
        <f t="shared" si="12"/>
        <v>0</v>
      </c>
      <c r="R37" s="10">
        <f t="shared" si="12"/>
        <v>0</v>
      </c>
      <c r="S37" s="12">
        <f t="shared" si="5"/>
        <v>0</v>
      </c>
      <c r="T37" s="11">
        <f t="shared" si="11"/>
        <v>12</v>
      </c>
      <c r="U37" s="13">
        <f t="shared" si="7"/>
        <v>0</v>
      </c>
      <c r="V37" s="14">
        <v>50.68</v>
      </c>
      <c r="W37" s="21">
        <f t="shared" si="8"/>
        <v>0</v>
      </c>
      <c r="X37" s="22">
        <f t="shared" si="9"/>
        <v>0</v>
      </c>
    </row>
    <row r="38" spans="1:24" x14ac:dyDescent="0.25">
      <c r="A38" s="10">
        <v>44</v>
      </c>
      <c r="B38" s="68"/>
      <c r="C38" s="10"/>
      <c r="D38" s="10"/>
      <c r="E38" s="10"/>
      <c r="F38" s="10">
        <v>3.5999999999999999E-3</v>
      </c>
      <c r="G38" s="10"/>
      <c r="H38" s="10"/>
      <c r="I38" s="15">
        <f t="shared" si="0"/>
        <v>0</v>
      </c>
      <c r="J38" s="11">
        <v>12</v>
      </c>
      <c r="K38" s="13">
        <f t="shared" si="1"/>
        <v>0</v>
      </c>
      <c r="L38" s="14">
        <v>118.52</v>
      </c>
      <c r="M38" s="21">
        <f t="shared" si="2"/>
        <v>0</v>
      </c>
      <c r="N38" s="10">
        <f t="shared" si="3"/>
        <v>0</v>
      </c>
      <c r="O38" s="10"/>
      <c r="P38" s="10">
        <v>3.5999999999999999E-3</v>
      </c>
      <c r="Q38" s="10">
        <f t="shared" si="12"/>
        <v>0</v>
      </c>
      <c r="R38" s="10">
        <f t="shared" si="12"/>
        <v>0</v>
      </c>
      <c r="S38" s="12">
        <f t="shared" si="5"/>
        <v>0</v>
      </c>
      <c r="T38" s="11">
        <f t="shared" si="11"/>
        <v>12</v>
      </c>
      <c r="U38" s="13">
        <f t="shared" si="7"/>
        <v>0</v>
      </c>
      <c r="V38" s="14">
        <v>50.68</v>
      </c>
      <c r="W38" s="21">
        <f t="shared" si="8"/>
        <v>0</v>
      </c>
      <c r="X38" s="22">
        <f t="shared" si="9"/>
        <v>0</v>
      </c>
    </row>
    <row r="39" spans="1:24" x14ac:dyDescent="0.25">
      <c r="A39" s="10">
        <v>45</v>
      </c>
      <c r="B39" s="68"/>
      <c r="C39" s="10"/>
      <c r="D39" s="10"/>
      <c r="E39" s="10"/>
      <c r="F39" s="10">
        <v>3.5999999999999999E-3</v>
      </c>
      <c r="G39" s="10"/>
      <c r="H39" s="10"/>
      <c r="I39" s="15">
        <f t="shared" si="0"/>
        <v>0</v>
      </c>
      <c r="J39" s="11">
        <v>12</v>
      </c>
      <c r="K39" s="13">
        <f t="shared" si="1"/>
        <v>0</v>
      </c>
      <c r="L39" s="14">
        <v>118.52</v>
      </c>
      <c r="M39" s="21">
        <f t="shared" si="2"/>
        <v>0</v>
      </c>
      <c r="N39" s="10">
        <f t="shared" si="3"/>
        <v>0</v>
      </c>
      <c r="O39" s="10"/>
      <c r="P39" s="10">
        <v>3.5999999999999999E-3</v>
      </c>
      <c r="Q39" s="10">
        <f t="shared" si="12"/>
        <v>0</v>
      </c>
      <c r="R39" s="10">
        <f t="shared" si="12"/>
        <v>0</v>
      </c>
      <c r="S39" s="12">
        <f t="shared" si="5"/>
        <v>0</v>
      </c>
      <c r="T39" s="11">
        <f t="shared" si="11"/>
        <v>12</v>
      </c>
      <c r="U39" s="13">
        <f t="shared" si="7"/>
        <v>0</v>
      </c>
      <c r="V39" s="14">
        <v>50.68</v>
      </c>
      <c r="W39" s="21">
        <f t="shared" si="8"/>
        <v>0</v>
      </c>
      <c r="X39" s="22">
        <f t="shared" si="9"/>
        <v>0</v>
      </c>
    </row>
    <row r="40" spans="1:24" x14ac:dyDescent="0.25">
      <c r="A40" s="10">
        <v>47</v>
      </c>
      <c r="B40" s="68"/>
      <c r="C40" s="10"/>
      <c r="D40" s="10"/>
      <c r="E40" s="10"/>
      <c r="F40" s="10">
        <v>3.5999999999999999E-3</v>
      </c>
      <c r="G40" s="10"/>
      <c r="H40" s="10"/>
      <c r="I40" s="15">
        <f t="shared" si="0"/>
        <v>0</v>
      </c>
      <c r="J40" s="11">
        <v>12</v>
      </c>
      <c r="K40" s="13">
        <f t="shared" si="1"/>
        <v>0</v>
      </c>
      <c r="L40" s="14">
        <v>118.52</v>
      </c>
      <c r="M40" s="21">
        <f t="shared" si="2"/>
        <v>0</v>
      </c>
      <c r="N40" s="10">
        <f t="shared" si="3"/>
        <v>0</v>
      </c>
      <c r="O40" s="10"/>
      <c r="P40" s="10">
        <v>3.5999999999999999E-3</v>
      </c>
      <c r="Q40" s="10">
        <f t="shared" si="12"/>
        <v>0</v>
      </c>
      <c r="R40" s="10">
        <f t="shared" si="12"/>
        <v>0</v>
      </c>
      <c r="S40" s="12">
        <f t="shared" si="5"/>
        <v>0</v>
      </c>
      <c r="T40" s="11">
        <f t="shared" si="11"/>
        <v>12</v>
      </c>
      <c r="U40" s="13">
        <f t="shared" si="7"/>
        <v>0</v>
      </c>
      <c r="V40" s="14">
        <v>50.68</v>
      </c>
      <c r="W40" s="21">
        <f t="shared" si="8"/>
        <v>0</v>
      </c>
      <c r="X40" s="22">
        <f t="shared" si="9"/>
        <v>0</v>
      </c>
    </row>
    <row r="41" spans="1:24" x14ac:dyDescent="0.25">
      <c r="A41" s="10">
        <v>48</v>
      </c>
      <c r="B41" s="68"/>
      <c r="C41" s="10"/>
      <c r="D41" s="10"/>
      <c r="E41" s="10"/>
      <c r="F41" s="10">
        <v>3.5999999999999999E-3</v>
      </c>
      <c r="G41" s="10"/>
      <c r="H41" s="10"/>
      <c r="I41" s="15">
        <f t="shared" si="0"/>
        <v>0</v>
      </c>
      <c r="J41" s="11">
        <v>12</v>
      </c>
      <c r="K41" s="13">
        <f t="shared" si="1"/>
        <v>0</v>
      </c>
      <c r="L41" s="14">
        <v>118.52</v>
      </c>
      <c r="M41" s="21">
        <f t="shared" si="2"/>
        <v>0</v>
      </c>
      <c r="N41" s="10">
        <f t="shared" si="3"/>
        <v>0</v>
      </c>
      <c r="O41" s="10"/>
      <c r="P41" s="10">
        <v>3.5999999999999999E-3</v>
      </c>
      <c r="Q41" s="10">
        <f t="shared" si="12"/>
        <v>0</v>
      </c>
      <c r="R41" s="10">
        <f t="shared" si="12"/>
        <v>0</v>
      </c>
      <c r="S41" s="12">
        <f t="shared" si="5"/>
        <v>0</v>
      </c>
      <c r="T41" s="11">
        <f t="shared" si="11"/>
        <v>12</v>
      </c>
      <c r="U41" s="13">
        <f t="shared" si="7"/>
        <v>0</v>
      </c>
      <c r="V41" s="14">
        <v>50.68</v>
      </c>
      <c r="W41" s="21">
        <f t="shared" si="8"/>
        <v>0</v>
      </c>
      <c r="X41" s="22">
        <f t="shared" si="9"/>
        <v>0</v>
      </c>
    </row>
    <row r="42" spans="1:24" x14ac:dyDescent="0.25">
      <c r="A42" s="10">
        <v>49</v>
      </c>
      <c r="B42" s="68"/>
      <c r="C42" s="10"/>
      <c r="D42" s="10"/>
      <c r="E42" s="10"/>
      <c r="F42" s="10">
        <v>3.5999999999999999E-3</v>
      </c>
      <c r="G42" s="10"/>
      <c r="H42" s="10"/>
      <c r="I42" s="15">
        <f t="shared" si="0"/>
        <v>0</v>
      </c>
      <c r="J42" s="11">
        <v>12</v>
      </c>
      <c r="K42" s="13">
        <f t="shared" si="1"/>
        <v>0</v>
      </c>
      <c r="L42" s="14">
        <v>118.52</v>
      </c>
      <c r="M42" s="21">
        <f t="shared" si="2"/>
        <v>0</v>
      </c>
      <c r="N42" s="10">
        <f t="shared" si="3"/>
        <v>0</v>
      </c>
      <c r="O42" s="10"/>
      <c r="P42" s="10">
        <v>3.5999999999999999E-3</v>
      </c>
      <c r="Q42" s="10">
        <f t="shared" si="12"/>
        <v>0</v>
      </c>
      <c r="R42" s="10">
        <f t="shared" si="12"/>
        <v>0</v>
      </c>
      <c r="S42" s="12">
        <f t="shared" si="5"/>
        <v>0</v>
      </c>
      <c r="T42" s="11">
        <f t="shared" si="11"/>
        <v>12</v>
      </c>
      <c r="U42" s="13">
        <f t="shared" si="7"/>
        <v>0</v>
      </c>
      <c r="V42" s="14">
        <v>50.68</v>
      </c>
      <c r="W42" s="21">
        <f t="shared" si="8"/>
        <v>0</v>
      </c>
      <c r="X42" s="22">
        <f t="shared" si="9"/>
        <v>0</v>
      </c>
    </row>
    <row r="43" spans="1:24" x14ac:dyDescent="0.25">
      <c r="A43" s="10">
        <v>50</v>
      </c>
      <c r="B43" s="68"/>
      <c r="C43" s="10"/>
      <c r="D43" s="10"/>
      <c r="E43" s="10"/>
      <c r="F43" s="10">
        <v>3.5999999999999999E-3</v>
      </c>
      <c r="G43" s="10"/>
      <c r="H43" s="10"/>
      <c r="I43" s="15">
        <f t="shared" si="0"/>
        <v>0</v>
      </c>
      <c r="J43" s="11">
        <v>12</v>
      </c>
      <c r="K43" s="13">
        <f t="shared" si="1"/>
        <v>0</v>
      </c>
      <c r="L43" s="14">
        <v>118.52</v>
      </c>
      <c r="M43" s="21">
        <f t="shared" si="2"/>
        <v>0</v>
      </c>
      <c r="N43" s="10">
        <f t="shared" si="3"/>
        <v>0</v>
      </c>
      <c r="O43" s="10"/>
      <c r="P43" s="10">
        <v>3.5999999999999999E-3</v>
      </c>
      <c r="Q43" s="10">
        <f t="shared" si="12"/>
        <v>0</v>
      </c>
      <c r="R43" s="10">
        <f t="shared" si="12"/>
        <v>0</v>
      </c>
      <c r="S43" s="12">
        <f t="shared" si="5"/>
        <v>0</v>
      </c>
      <c r="T43" s="11">
        <f t="shared" si="11"/>
        <v>12</v>
      </c>
      <c r="U43" s="13">
        <f t="shared" si="7"/>
        <v>0</v>
      </c>
      <c r="V43" s="14">
        <v>50.68</v>
      </c>
      <c r="W43" s="21">
        <f t="shared" si="8"/>
        <v>0</v>
      </c>
      <c r="X43" s="22">
        <f t="shared" si="9"/>
        <v>0</v>
      </c>
    </row>
    <row r="44" spans="1:24" x14ac:dyDescent="0.25">
      <c r="A44" s="10">
        <v>52</v>
      </c>
      <c r="B44" s="68"/>
      <c r="C44" s="10"/>
      <c r="D44" s="10"/>
      <c r="E44" s="10"/>
      <c r="F44" s="10">
        <v>3.5999999999999999E-3</v>
      </c>
      <c r="G44" s="10"/>
      <c r="H44" s="10"/>
      <c r="I44" s="15">
        <f t="shared" si="0"/>
        <v>0</v>
      </c>
      <c r="J44" s="11">
        <v>12</v>
      </c>
      <c r="K44" s="13">
        <f t="shared" si="1"/>
        <v>0</v>
      </c>
      <c r="L44" s="14">
        <v>118.52</v>
      </c>
      <c r="M44" s="21">
        <f t="shared" si="2"/>
        <v>0</v>
      </c>
      <c r="N44" s="10">
        <f t="shared" si="3"/>
        <v>0</v>
      </c>
      <c r="O44" s="10"/>
      <c r="P44" s="10">
        <v>3.5999999999999999E-3</v>
      </c>
      <c r="Q44" s="10">
        <f t="shared" si="12"/>
        <v>0</v>
      </c>
      <c r="R44" s="10">
        <f t="shared" si="12"/>
        <v>0</v>
      </c>
      <c r="S44" s="12">
        <f t="shared" si="5"/>
        <v>0</v>
      </c>
      <c r="T44" s="11">
        <f t="shared" si="11"/>
        <v>12</v>
      </c>
      <c r="U44" s="13">
        <f t="shared" si="7"/>
        <v>0</v>
      </c>
      <c r="V44" s="14">
        <v>50.68</v>
      </c>
      <c r="W44" s="21">
        <f t="shared" si="8"/>
        <v>0</v>
      </c>
      <c r="X44" s="22">
        <f t="shared" si="9"/>
        <v>0</v>
      </c>
    </row>
    <row r="45" spans="1:24" x14ac:dyDescent="0.25">
      <c r="A45" s="10">
        <v>53</v>
      </c>
      <c r="B45" s="68"/>
      <c r="C45" s="10"/>
      <c r="D45" s="10"/>
      <c r="E45" s="10"/>
      <c r="F45" s="10">
        <v>3.5999999999999999E-3</v>
      </c>
      <c r="G45" s="10"/>
      <c r="H45" s="10"/>
      <c r="I45" s="15">
        <f t="shared" si="0"/>
        <v>0</v>
      </c>
      <c r="J45" s="11">
        <v>12</v>
      </c>
      <c r="K45" s="13">
        <f t="shared" si="1"/>
        <v>0</v>
      </c>
      <c r="L45" s="14">
        <v>118.52</v>
      </c>
      <c r="M45" s="21">
        <f t="shared" si="2"/>
        <v>0</v>
      </c>
      <c r="N45" s="10">
        <f t="shared" si="3"/>
        <v>0</v>
      </c>
      <c r="O45" s="10"/>
      <c r="P45" s="10">
        <v>3.5999999999999999E-3</v>
      </c>
      <c r="Q45" s="10">
        <f t="shared" si="12"/>
        <v>0</v>
      </c>
      <c r="R45" s="10">
        <f t="shared" si="12"/>
        <v>0</v>
      </c>
      <c r="S45" s="12">
        <f t="shared" si="5"/>
        <v>0</v>
      </c>
      <c r="T45" s="11">
        <f t="shared" si="11"/>
        <v>12</v>
      </c>
      <c r="U45" s="13">
        <f t="shared" si="7"/>
        <v>0</v>
      </c>
      <c r="V45" s="14">
        <v>50.68</v>
      </c>
      <c r="W45" s="21">
        <f t="shared" si="8"/>
        <v>0</v>
      </c>
      <c r="X45" s="22">
        <f t="shared" si="9"/>
        <v>0</v>
      </c>
    </row>
    <row r="46" spans="1:24" x14ac:dyDescent="0.25">
      <c r="A46" s="10">
        <v>54</v>
      </c>
      <c r="B46" s="68"/>
      <c r="C46" s="10"/>
      <c r="D46" s="10"/>
      <c r="E46" s="10"/>
      <c r="F46" s="10">
        <v>3.5999999999999999E-3</v>
      </c>
      <c r="G46" s="10"/>
      <c r="H46" s="10"/>
      <c r="I46" s="15">
        <f t="shared" si="0"/>
        <v>0</v>
      </c>
      <c r="J46" s="11">
        <v>12</v>
      </c>
      <c r="K46" s="13">
        <f t="shared" si="1"/>
        <v>0</v>
      </c>
      <c r="L46" s="14">
        <v>118.52</v>
      </c>
      <c r="M46" s="21">
        <f t="shared" si="2"/>
        <v>0</v>
      </c>
      <c r="N46" s="10">
        <f t="shared" si="3"/>
        <v>0</v>
      </c>
      <c r="O46" s="10"/>
      <c r="P46" s="10">
        <v>3.5999999999999999E-3</v>
      </c>
      <c r="Q46" s="10">
        <f t="shared" si="12"/>
        <v>0</v>
      </c>
      <c r="R46" s="10">
        <f t="shared" si="12"/>
        <v>0</v>
      </c>
      <c r="S46" s="12">
        <f t="shared" si="5"/>
        <v>0</v>
      </c>
      <c r="T46" s="11">
        <f t="shared" si="11"/>
        <v>12</v>
      </c>
      <c r="U46" s="13">
        <f t="shared" si="7"/>
        <v>0</v>
      </c>
      <c r="V46" s="14">
        <v>50.68</v>
      </c>
      <c r="W46" s="21">
        <f t="shared" si="8"/>
        <v>0</v>
      </c>
      <c r="X46" s="22">
        <f t="shared" si="9"/>
        <v>0</v>
      </c>
    </row>
    <row r="47" spans="1:24" x14ac:dyDescent="0.25">
      <c r="A47" s="10">
        <v>55</v>
      </c>
      <c r="B47" s="68"/>
      <c r="C47" s="10"/>
      <c r="D47" s="10"/>
      <c r="E47" s="10"/>
      <c r="F47" s="10">
        <v>3.5999999999999999E-3</v>
      </c>
      <c r="G47" s="10"/>
      <c r="H47" s="10"/>
      <c r="I47" s="15">
        <f t="shared" si="0"/>
        <v>0</v>
      </c>
      <c r="J47" s="11">
        <v>12</v>
      </c>
      <c r="K47" s="13">
        <f t="shared" si="1"/>
        <v>0</v>
      </c>
      <c r="L47" s="14">
        <v>118.52</v>
      </c>
      <c r="M47" s="21">
        <f t="shared" si="2"/>
        <v>0</v>
      </c>
      <c r="N47" s="10">
        <f t="shared" si="3"/>
        <v>0</v>
      </c>
      <c r="O47" s="10"/>
      <c r="P47" s="10">
        <v>3.5999999999999999E-3</v>
      </c>
      <c r="Q47" s="10">
        <f t="shared" si="12"/>
        <v>0</v>
      </c>
      <c r="R47" s="10">
        <f t="shared" si="12"/>
        <v>0</v>
      </c>
      <c r="S47" s="12">
        <f t="shared" si="5"/>
        <v>0</v>
      </c>
      <c r="T47" s="11">
        <f t="shared" si="11"/>
        <v>12</v>
      </c>
      <c r="U47" s="13">
        <f t="shared" si="7"/>
        <v>0</v>
      </c>
      <c r="V47" s="14">
        <v>50.68</v>
      </c>
      <c r="W47" s="21">
        <f t="shared" si="8"/>
        <v>0</v>
      </c>
      <c r="X47" s="22">
        <f t="shared" si="9"/>
        <v>0</v>
      </c>
    </row>
    <row r="48" spans="1:24" x14ac:dyDescent="0.25">
      <c r="A48" s="10">
        <v>56</v>
      </c>
      <c r="B48" s="68"/>
      <c r="C48" s="10"/>
      <c r="D48" s="10"/>
      <c r="E48" s="10"/>
      <c r="F48" s="10">
        <v>3.5999999999999999E-3</v>
      </c>
      <c r="G48" s="10"/>
      <c r="H48" s="10"/>
      <c r="I48" s="15">
        <f t="shared" si="0"/>
        <v>0</v>
      </c>
      <c r="J48" s="11">
        <v>12</v>
      </c>
      <c r="K48" s="13">
        <f t="shared" si="1"/>
        <v>0</v>
      </c>
      <c r="L48" s="14">
        <v>118.52</v>
      </c>
      <c r="M48" s="21">
        <f t="shared" si="2"/>
        <v>0</v>
      </c>
      <c r="N48" s="10">
        <f t="shared" si="3"/>
        <v>0</v>
      </c>
      <c r="O48" s="10"/>
      <c r="P48" s="10">
        <v>3.5999999999999999E-3</v>
      </c>
      <c r="Q48" s="10">
        <f t="shared" si="12"/>
        <v>0</v>
      </c>
      <c r="R48" s="10">
        <f t="shared" si="12"/>
        <v>0</v>
      </c>
      <c r="S48" s="12">
        <f t="shared" si="5"/>
        <v>0</v>
      </c>
      <c r="T48" s="11">
        <f t="shared" si="11"/>
        <v>12</v>
      </c>
      <c r="U48" s="13">
        <f t="shared" si="7"/>
        <v>0</v>
      </c>
      <c r="V48" s="14">
        <v>50.68</v>
      </c>
      <c r="W48" s="21">
        <f t="shared" si="8"/>
        <v>0</v>
      </c>
      <c r="X48" s="22">
        <f t="shared" si="9"/>
        <v>0</v>
      </c>
    </row>
    <row r="49" spans="1:24" x14ac:dyDescent="0.25">
      <c r="A49" s="10">
        <v>57</v>
      </c>
      <c r="B49" s="68"/>
      <c r="C49" s="10"/>
      <c r="D49" s="10"/>
      <c r="E49" s="10"/>
      <c r="F49" s="10">
        <v>3.5999999999999999E-3</v>
      </c>
      <c r="G49" s="10"/>
      <c r="H49" s="10"/>
      <c r="I49" s="15">
        <f t="shared" si="0"/>
        <v>0</v>
      </c>
      <c r="J49" s="11">
        <v>12</v>
      </c>
      <c r="K49" s="13">
        <f t="shared" si="1"/>
        <v>0</v>
      </c>
      <c r="L49" s="14">
        <v>118.52</v>
      </c>
      <c r="M49" s="21">
        <f t="shared" si="2"/>
        <v>0</v>
      </c>
      <c r="N49" s="10">
        <f t="shared" si="3"/>
        <v>0</v>
      </c>
      <c r="O49" s="10"/>
      <c r="P49" s="10">
        <v>3.5999999999999999E-3</v>
      </c>
      <c r="Q49" s="10">
        <f t="shared" si="12"/>
        <v>0</v>
      </c>
      <c r="R49" s="10">
        <f t="shared" si="12"/>
        <v>0</v>
      </c>
      <c r="S49" s="12">
        <f t="shared" si="5"/>
        <v>0</v>
      </c>
      <c r="T49" s="11">
        <f t="shared" si="11"/>
        <v>12</v>
      </c>
      <c r="U49" s="13">
        <f t="shared" si="7"/>
        <v>0</v>
      </c>
      <c r="V49" s="14">
        <v>50.68</v>
      </c>
      <c r="W49" s="21">
        <f t="shared" si="8"/>
        <v>0</v>
      </c>
      <c r="X49" s="22">
        <f t="shared" si="9"/>
        <v>0</v>
      </c>
    </row>
    <row r="50" spans="1:24" x14ac:dyDescent="0.25">
      <c r="A50" s="10">
        <v>58</v>
      </c>
      <c r="B50" s="68"/>
      <c r="C50" s="10"/>
      <c r="D50" s="10"/>
      <c r="E50" s="10"/>
      <c r="F50" s="10">
        <v>3.5999999999999999E-3</v>
      </c>
      <c r="G50" s="10"/>
      <c r="H50" s="10"/>
      <c r="I50" s="15">
        <f t="shared" si="0"/>
        <v>0</v>
      </c>
      <c r="J50" s="11">
        <v>12</v>
      </c>
      <c r="K50" s="13">
        <f t="shared" si="1"/>
        <v>0</v>
      </c>
      <c r="L50" s="14">
        <v>118.52</v>
      </c>
      <c r="M50" s="21">
        <f t="shared" si="2"/>
        <v>0</v>
      </c>
      <c r="N50" s="10">
        <f t="shared" si="3"/>
        <v>0</v>
      </c>
      <c r="O50" s="10"/>
      <c r="P50" s="10">
        <v>3.5999999999999999E-3</v>
      </c>
      <c r="Q50" s="10">
        <f t="shared" si="12"/>
        <v>0</v>
      </c>
      <c r="R50" s="10">
        <f t="shared" si="12"/>
        <v>0</v>
      </c>
      <c r="S50" s="12">
        <f t="shared" si="5"/>
        <v>0</v>
      </c>
      <c r="T50" s="11">
        <f t="shared" si="11"/>
        <v>12</v>
      </c>
      <c r="U50" s="13">
        <f t="shared" si="7"/>
        <v>0</v>
      </c>
      <c r="V50" s="14">
        <v>50.68</v>
      </c>
      <c r="W50" s="21">
        <f t="shared" si="8"/>
        <v>0</v>
      </c>
      <c r="X50" s="22">
        <f t="shared" si="9"/>
        <v>0</v>
      </c>
    </row>
    <row r="51" spans="1:24" x14ac:dyDescent="0.25">
      <c r="A51" s="10">
        <v>59</v>
      </c>
      <c r="B51" s="68"/>
      <c r="C51" s="10"/>
      <c r="D51" s="10"/>
      <c r="E51" s="10"/>
      <c r="F51" s="10">
        <v>3.5999999999999999E-3</v>
      </c>
      <c r="G51" s="10"/>
      <c r="H51" s="10"/>
      <c r="I51" s="15">
        <f t="shared" si="0"/>
        <v>0</v>
      </c>
      <c r="J51" s="11">
        <v>12</v>
      </c>
      <c r="K51" s="13">
        <f t="shared" si="1"/>
        <v>0</v>
      </c>
      <c r="L51" s="14">
        <v>118.52</v>
      </c>
      <c r="M51" s="21">
        <f t="shared" si="2"/>
        <v>0</v>
      </c>
      <c r="N51" s="10">
        <f t="shared" si="3"/>
        <v>0</v>
      </c>
      <c r="O51" s="10"/>
      <c r="P51" s="10">
        <v>3.5999999999999999E-3</v>
      </c>
      <c r="Q51" s="10">
        <f t="shared" si="12"/>
        <v>0</v>
      </c>
      <c r="R51" s="10">
        <f t="shared" si="12"/>
        <v>0</v>
      </c>
      <c r="S51" s="12">
        <f t="shared" si="5"/>
        <v>0</v>
      </c>
      <c r="T51" s="11">
        <f t="shared" si="11"/>
        <v>12</v>
      </c>
      <c r="U51" s="13">
        <f t="shared" si="7"/>
        <v>0</v>
      </c>
      <c r="V51" s="14">
        <v>50.68</v>
      </c>
      <c r="W51" s="21">
        <f t="shared" si="8"/>
        <v>0</v>
      </c>
      <c r="X51" s="22">
        <f t="shared" si="9"/>
        <v>0</v>
      </c>
    </row>
    <row r="52" spans="1:24" x14ac:dyDescent="0.25">
      <c r="A52" s="10">
        <v>60</v>
      </c>
      <c r="B52" s="68"/>
      <c r="C52" s="10"/>
      <c r="D52" s="10"/>
      <c r="E52" s="10"/>
      <c r="F52" s="10">
        <v>3.5999999999999999E-3</v>
      </c>
      <c r="G52" s="10"/>
      <c r="H52" s="10"/>
      <c r="I52" s="15">
        <f t="shared" si="0"/>
        <v>0</v>
      </c>
      <c r="J52" s="11">
        <v>12</v>
      </c>
      <c r="K52" s="13">
        <f t="shared" si="1"/>
        <v>0</v>
      </c>
      <c r="L52" s="14">
        <v>118.52</v>
      </c>
      <c r="M52" s="21">
        <f t="shared" si="2"/>
        <v>0</v>
      </c>
      <c r="N52" s="10">
        <f t="shared" si="3"/>
        <v>0</v>
      </c>
      <c r="O52" s="10"/>
      <c r="P52" s="10">
        <v>3.5999999999999999E-3</v>
      </c>
      <c r="Q52" s="10">
        <f t="shared" si="12"/>
        <v>0</v>
      </c>
      <c r="R52" s="10">
        <f t="shared" si="12"/>
        <v>0</v>
      </c>
      <c r="S52" s="12">
        <f t="shared" si="5"/>
        <v>0</v>
      </c>
      <c r="T52" s="11">
        <f t="shared" si="11"/>
        <v>12</v>
      </c>
      <c r="U52" s="13">
        <f t="shared" si="7"/>
        <v>0</v>
      </c>
      <c r="V52" s="14">
        <v>50.68</v>
      </c>
      <c r="W52" s="21">
        <f t="shared" si="8"/>
        <v>0</v>
      </c>
      <c r="X52" s="22">
        <f t="shared" si="9"/>
        <v>0</v>
      </c>
    </row>
    <row r="53" spans="1:24" x14ac:dyDescent="0.25">
      <c r="A53" s="10">
        <v>61</v>
      </c>
      <c r="B53" s="68"/>
      <c r="C53" s="10"/>
      <c r="D53" s="10"/>
      <c r="E53" s="10"/>
      <c r="F53" s="10">
        <v>3.5999999999999999E-3</v>
      </c>
      <c r="G53" s="10"/>
      <c r="H53" s="10"/>
      <c r="I53" s="15">
        <f t="shared" si="0"/>
        <v>0</v>
      </c>
      <c r="J53" s="11">
        <v>12</v>
      </c>
      <c r="K53" s="13">
        <f t="shared" si="1"/>
        <v>0</v>
      </c>
      <c r="L53" s="14">
        <v>118.52</v>
      </c>
      <c r="M53" s="21">
        <f t="shared" si="2"/>
        <v>0</v>
      </c>
      <c r="N53" s="10">
        <f t="shared" si="3"/>
        <v>0</v>
      </c>
      <c r="O53" s="10"/>
      <c r="P53" s="10">
        <v>3.5999999999999999E-3</v>
      </c>
      <c r="Q53" s="10">
        <f t="shared" si="12"/>
        <v>0</v>
      </c>
      <c r="R53" s="10">
        <f t="shared" si="12"/>
        <v>0</v>
      </c>
      <c r="S53" s="12">
        <f t="shared" si="5"/>
        <v>0</v>
      </c>
      <c r="T53" s="11">
        <f t="shared" si="11"/>
        <v>12</v>
      </c>
      <c r="U53" s="13">
        <f t="shared" si="7"/>
        <v>0</v>
      </c>
      <c r="V53" s="14">
        <v>50.68</v>
      </c>
      <c r="W53" s="21">
        <f t="shared" si="8"/>
        <v>0</v>
      </c>
      <c r="X53" s="22">
        <f t="shared" si="9"/>
        <v>0</v>
      </c>
    </row>
    <row r="54" spans="1:24" x14ac:dyDescent="0.25">
      <c r="A54" s="10">
        <v>63</v>
      </c>
      <c r="B54" s="68"/>
      <c r="C54" s="10"/>
      <c r="D54" s="10"/>
      <c r="E54" s="10"/>
      <c r="F54" s="10">
        <v>3.5999999999999999E-3</v>
      </c>
      <c r="G54" s="16"/>
      <c r="H54" s="16"/>
      <c r="I54" s="15">
        <f t="shared" si="0"/>
        <v>0</v>
      </c>
      <c r="J54" s="11">
        <v>12</v>
      </c>
      <c r="K54" s="13">
        <f t="shared" si="1"/>
        <v>0</v>
      </c>
      <c r="L54" s="14">
        <v>118.52</v>
      </c>
      <c r="M54" s="21">
        <f t="shared" si="2"/>
        <v>0</v>
      </c>
      <c r="N54" s="10">
        <f t="shared" si="3"/>
        <v>0</v>
      </c>
      <c r="O54" s="10"/>
      <c r="P54" s="10">
        <v>3.5999999999999999E-3</v>
      </c>
      <c r="Q54" s="10">
        <f t="shared" si="12"/>
        <v>0</v>
      </c>
      <c r="R54" s="10">
        <f t="shared" si="12"/>
        <v>0</v>
      </c>
      <c r="S54" s="12">
        <f t="shared" si="5"/>
        <v>0</v>
      </c>
      <c r="T54" s="11">
        <f t="shared" si="11"/>
        <v>12</v>
      </c>
      <c r="U54" s="13">
        <f t="shared" si="7"/>
        <v>0</v>
      </c>
      <c r="V54" s="14">
        <v>50.68</v>
      </c>
      <c r="W54" s="21">
        <f t="shared" si="8"/>
        <v>0</v>
      </c>
      <c r="X54" s="22">
        <f t="shared" si="9"/>
        <v>0</v>
      </c>
    </row>
    <row r="55" spans="1:24" x14ac:dyDescent="0.25">
      <c r="A55" s="10">
        <v>64</v>
      </c>
      <c r="B55" s="68"/>
      <c r="C55" s="10"/>
      <c r="D55" s="10"/>
      <c r="E55" s="10"/>
      <c r="F55" s="10">
        <v>3.5999999999999999E-3</v>
      </c>
      <c r="G55" s="10"/>
      <c r="H55" s="10"/>
      <c r="I55" s="15">
        <f t="shared" si="0"/>
        <v>0</v>
      </c>
      <c r="J55" s="11">
        <v>12</v>
      </c>
      <c r="K55" s="13">
        <f t="shared" si="1"/>
        <v>0</v>
      </c>
      <c r="L55" s="14">
        <v>118.52</v>
      </c>
      <c r="M55" s="21">
        <f t="shared" si="2"/>
        <v>0</v>
      </c>
      <c r="N55" s="10">
        <f t="shared" si="3"/>
        <v>0</v>
      </c>
      <c r="O55" s="10"/>
      <c r="P55" s="10">
        <v>3.5999999999999999E-3</v>
      </c>
      <c r="Q55" s="10">
        <f t="shared" si="12"/>
        <v>0</v>
      </c>
      <c r="R55" s="10">
        <f t="shared" si="12"/>
        <v>0</v>
      </c>
      <c r="S55" s="12">
        <f t="shared" si="5"/>
        <v>0</v>
      </c>
      <c r="T55" s="11">
        <f t="shared" si="11"/>
        <v>12</v>
      </c>
      <c r="U55" s="13">
        <f t="shared" si="7"/>
        <v>0</v>
      </c>
      <c r="V55" s="14">
        <v>50.68</v>
      </c>
      <c r="W55" s="21">
        <f t="shared" si="8"/>
        <v>0</v>
      </c>
      <c r="X55" s="22">
        <f t="shared" si="9"/>
        <v>0</v>
      </c>
    </row>
    <row r="56" spans="1:24" x14ac:dyDescent="0.25">
      <c r="A56" s="10">
        <v>65</v>
      </c>
      <c r="B56" s="68"/>
      <c r="C56" s="10"/>
      <c r="D56" s="10"/>
      <c r="E56" s="10"/>
      <c r="F56" s="10">
        <v>3.5999999999999999E-3</v>
      </c>
      <c r="G56" s="10"/>
      <c r="H56" s="10"/>
      <c r="I56" s="15">
        <f t="shared" si="0"/>
        <v>0</v>
      </c>
      <c r="J56" s="11">
        <v>12</v>
      </c>
      <c r="K56" s="13">
        <f t="shared" si="1"/>
        <v>0</v>
      </c>
      <c r="L56" s="14">
        <v>118.52</v>
      </c>
      <c r="M56" s="21">
        <f t="shared" si="2"/>
        <v>0</v>
      </c>
      <c r="N56" s="10">
        <f t="shared" si="3"/>
        <v>0</v>
      </c>
      <c r="O56" s="10"/>
      <c r="P56" s="10">
        <v>3.5999999999999999E-3</v>
      </c>
      <c r="Q56" s="10">
        <f t="shared" si="12"/>
        <v>0</v>
      </c>
      <c r="R56" s="10">
        <f t="shared" si="12"/>
        <v>0</v>
      </c>
      <c r="S56" s="12">
        <f t="shared" si="5"/>
        <v>0</v>
      </c>
      <c r="T56" s="11">
        <f t="shared" si="11"/>
        <v>12</v>
      </c>
      <c r="U56" s="13">
        <f t="shared" si="7"/>
        <v>0</v>
      </c>
      <c r="V56" s="14">
        <v>50.68</v>
      </c>
      <c r="W56" s="21">
        <f t="shared" si="8"/>
        <v>0</v>
      </c>
      <c r="X56" s="22">
        <f t="shared" si="9"/>
        <v>0</v>
      </c>
    </row>
    <row r="57" spans="1:24" x14ac:dyDescent="0.25">
      <c r="A57" s="10">
        <v>66</v>
      </c>
      <c r="B57" s="68"/>
      <c r="C57" s="10"/>
      <c r="D57" s="10"/>
      <c r="E57" s="10"/>
      <c r="F57" s="10">
        <v>3.5999999999999999E-3</v>
      </c>
      <c r="G57" s="10"/>
      <c r="H57" s="10"/>
      <c r="I57" s="15">
        <f t="shared" si="0"/>
        <v>0</v>
      </c>
      <c r="J57" s="11">
        <v>12</v>
      </c>
      <c r="K57" s="13">
        <f t="shared" si="1"/>
        <v>0</v>
      </c>
      <c r="L57" s="14">
        <v>118.52</v>
      </c>
      <c r="M57" s="21">
        <f t="shared" si="2"/>
        <v>0</v>
      </c>
      <c r="N57" s="10">
        <f t="shared" ref="N57:N120" si="13">D57</f>
        <v>0</v>
      </c>
      <c r="O57" s="10"/>
      <c r="P57" s="10">
        <v>3.5999999999999999E-3</v>
      </c>
      <c r="Q57" s="10">
        <f t="shared" si="12"/>
        <v>0</v>
      </c>
      <c r="R57" s="10">
        <f t="shared" si="12"/>
        <v>0</v>
      </c>
      <c r="S57" s="12">
        <f t="shared" si="5"/>
        <v>0</v>
      </c>
      <c r="T57" s="11">
        <f t="shared" si="11"/>
        <v>12</v>
      </c>
      <c r="U57" s="13">
        <f t="shared" si="7"/>
        <v>0</v>
      </c>
      <c r="V57" s="14">
        <v>50.68</v>
      </c>
      <c r="W57" s="21">
        <f t="shared" si="8"/>
        <v>0</v>
      </c>
      <c r="X57" s="22">
        <f t="shared" si="9"/>
        <v>0</v>
      </c>
    </row>
    <row r="58" spans="1:24" x14ac:dyDescent="0.25">
      <c r="A58" s="10">
        <v>67</v>
      </c>
      <c r="B58" s="68"/>
      <c r="C58" s="10"/>
      <c r="D58" s="10"/>
      <c r="E58" s="10"/>
      <c r="F58" s="10">
        <v>3.5999999999999999E-3</v>
      </c>
      <c r="G58" s="10"/>
      <c r="H58" s="10"/>
      <c r="I58" s="15">
        <f t="shared" si="0"/>
        <v>0</v>
      </c>
      <c r="J58" s="11">
        <v>12</v>
      </c>
      <c r="K58" s="13">
        <f t="shared" si="1"/>
        <v>0</v>
      </c>
      <c r="L58" s="14">
        <v>118.52</v>
      </c>
      <c r="M58" s="21">
        <f t="shared" si="2"/>
        <v>0</v>
      </c>
      <c r="N58" s="10">
        <f t="shared" si="13"/>
        <v>0</v>
      </c>
      <c r="O58" s="10"/>
      <c r="P58" s="10">
        <v>3.5999999999999999E-3</v>
      </c>
      <c r="Q58" s="10">
        <f t="shared" si="12"/>
        <v>0</v>
      </c>
      <c r="R58" s="10">
        <f t="shared" si="12"/>
        <v>0</v>
      </c>
      <c r="S58" s="12">
        <f t="shared" si="5"/>
        <v>0</v>
      </c>
      <c r="T58" s="11">
        <f t="shared" si="11"/>
        <v>12</v>
      </c>
      <c r="U58" s="13">
        <f t="shared" si="7"/>
        <v>0</v>
      </c>
      <c r="V58" s="14">
        <v>50.68</v>
      </c>
      <c r="W58" s="21">
        <f t="shared" si="8"/>
        <v>0</v>
      </c>
      <c r="X58" s="22">
        <f t="shared" si="9"/>
        <v>0</v>
      </c>
    </row>
    <row r="59" spans="1:24" x14ac:dyDescent="0.25">
      <c r="A59" s="10">
        <v>68</v>
      </c>
      <c r="B59" s="68"/>
      <c r="C59" s="10"/>
      <c r="D59" s="10"/>
      <c r="E59" s="10"/>
      <c r="F59" s="10">
        <v>3.5999999999999999E-3</v>
      </c>
      <c r="G59" s="10"/>
      <c r="H59" s="10"/>
      <c r="I59" s="15">
        <f t="shared" si="0"/>
        <v>0</v>
      </c>
      <c r="J59" s="11">
        <v>12</v>
      </c>
      <c r="K59" s="13">
        <f t="shared" si="1"/>
        <v>0</v>
      </c>
      <c r="L59" s="14">
        <v>118.52</v>
      </c>
      <c r="M59" s="21">
        <f t="shared" si="2"/>
        <v>0</v>
      </c>
      <c r="N59" s="10">
        <f t="shared" si="13"/>
        <v>0</v>
      </c>
      <c r="O59" s="10"/>
      <c r="P59" s="10">
        <v>3.5999999999999999E-3</v>
      </c>
      <c r="Q59" s="10">
        <f t="shared" si="12"/>
        <v>0</v>
      </c>
      <c r="R59" s="10">
        <f t="shared" si="12"/>
        <v>0</v>
      </c>
      <c r="S59" s="12">
        <f t="shared" si="5"/>
        <v>0</v>
      </c>
      <c r="T59" s="11">
        <f t="shared" si="11"/>
        <v>12</v>
      </c>
      <c r="U59" s="13">
        <f t="shared" si="7"/>
        <v>0</v>
      </c>
      <c r="V59" s="14">
        <v>50.68</v>
      </c>
      <c r="W59" s="21">
        <f t="shared" si="8"/>
        <v>0</v>
      </c>
      <c r="X59" s="22">
        <f t="shared" si="9"/>
        <v>0</v>
      </c>
    </row>
    <row r="60" spans="1:24" x14ac:dyDescent="0.25">
      <c r="A60" s="10">
        <v>69</v>
      </c>
      <c r="B60" s="68"/>
      <c r="C60" s="10"/>
      <c r="D60" s="10"/>
      <c r="E60" s="10"/>
      <c r="F60" s="10">
        <v>3.5999999999999999E-3</v>
      </c>
      <c r="G60" s="10"/>
      <c r="H60" s="10"/>
      <c r="I60" s="15">
        <f t="shared" si="0"/>
        <v>0</v>
      </c>
      <c r="J60" s="11">
        <v>12</v>
      </c>
      <c r="K60" s="13">
        <f t="shared" si="1"/>
        <v>0</v>
      </c>
      <c r="L60" s="14">
        <v>118.52</v>
      </c>
      <c r="M60" s="21">
        <f t="shared" si="2"/>
        <v>0</v>
      </c>
      <c r="N60" s="10">
        <f t="shared" si="13"/>
        <v>0</v>
      </c>
      <c r="O60" s="10"/>
      <c r="P60" s="10">
        <v>3.5999999999999999E-3</v>
      </c>
      <c r="Q60" s="10">
        <f t="shared" si="12"/>
        <v>0</v>
      </c>
      <c r="R60" s="10">
        <f t="shared" si="12"/>
        <v>0</v>
      </c>
      <c r="S60" s="12">
        <f t="shared" si="5"/>
        <v>0</v>
      </c>
      <c r="T60" s="11">
        <f t="shared" si="11"/>
        <v>12</v>
      </c>
      <c r="U60" s="13">
        <f t="shared" si="7"/>
        <v>0</v>
      </c>
      <c r="V60" s="14">
        <v>50.68</v>
      </c>
      <c r="W60" s="21">
        <f t="shared" si="8"/>
        <v>0</v>
      </c>
      <c r="X60" s="22">
        <f t="shared" si="9"/>
        <v>0</v>
      </c>
    </row>
    <row r="61" spans="1:24" x14ac:dyDescent="0.25">
      <c r="A61" s="10">
        <v>70</v>
      </c>
      <c r="B61" s="68"/>
      <c r="C61" s="10"/>
      <c r="D61" s="10"/>
      <c r="E61" s="10"/>
      <c r="F61" s="10">
        <v>3.5999999999999999E-3</v>
      </c>
      <c r="G61" s="10"/>
      <c r="H61" s="10"/>
      <c r="I61" s="15">
        <f t="shared" si="0"/>
        <v>0</v>
      </c>
      <c r="J61" s="11">
        <v>12</v>
      </c>
      <c r="K61" s="13">
        <f t="shared" si="1"/>
        <v>0</v>
      </c>
      <c r="L61" s="14">
        <v>118.52</v>
      </c>
      <c r="M61" s="21">
        <f t="shared" si="2"/>
        <v>0</v>
      </c>
      <c r="N61" s="10">
        <f t="shared" si="13"/>
        <v>0</v>
      </c>
      <c r="O61" s="10"/>
      <c r="P61" s="10">
        <v>3.5999999999999999E-3</v>
      </c>
      <c r="Q61" s="10">
        <f t="shared" si="12"/>
        <v>0</v>
      </c>
      <c r="R61" s="10">
        <f t="shared" si="12"/>
        <v>0</v>
      </c>
      <c r="S61" s="12">
        <f t="shared" si="5"/>
        <v>0</v>
      </c>
      <c r="T61" s="11">
        <f t="shared" si="11"/>
        <v>12</v>
      </c>
      <c r="U61" s="13">
        <f t="shared" si="7"/>
        <v>0</v>
      </c>
      <c r="V61" s="14">
        <v>50.68</v>
      </c>
      <c r="W61" s="21">
        <f t="shared" si="8"/>
        <v>0</v>
      </c>
      <c r="X61" s="22">
        <f t="shared" si="9"/>
        <v>0</v>
      </c>
    </row>
    <row r="62" spans="1:24" x14ac:dyDescent="0.25">
      <c r="A62" s="10">
        <v>71</v>
      </c>
      <c r="B62" s="68"/>
      <c r="C62" s="10"/>
      <c r="D62" s="10"/>
      <c r="E62" s="10"/>
      <c r="F62" s="10">
        <v>3.5999999999999999E-3</v>
      </c>
      <c r="G62" s="10"/>
      <c r="H62" s="10"/>
      <c r="I62" s="15">
        <f t="shared" si="0"/>
        <v>0</v>
      </c>
      <c r="J62" s="11">
        <v>12</v>
      </c>
      <c r="K62" s="13">
        <f t="shared" si="1"/>
        <v>0</v>
      </c>
      <c r="L62" s="14">
        <v>118.52</v>
      </c>
      <c r="M62" s="21">
        <f t="shared" si="2"/>
        <v>0</v>
      </c>
      <c r="N62" s="10">
        <f t="shared" si="13"/>
        <v>0</v>
      </c>
      <c r="O62" s="10"/>
      <c r="P62" s="10">
        <v>3.5999999999999999E-3</v>
      </c>
      <c r="Q62" s="10">
        <f t="shared" si="12"/>
        <v>0</v>
      </c>
      <c r="R62" s="10">
        <f t="shared" si="12"/>
        <v>0</v>
      </c>
      <c r="S62" s="12">
        <f t="shared" si="5"/>
        <v>0</v>
      </c>
      <c r="T62" s="11">
        <f t="shared" si="11"/>
        <v>12</v>
      </c>
      <c r="U62" s="13">
        <f t="shared" si="7"/>
        <v>0</v>
      </c>
      <c r="V62" s="14">
        <v>50.68</v>
      </c>
      <c r="W62" s="21">
        <f t="shared" si="8"/>
        <v>0</v>
      </c>
      <c r="X62" s="22">
        <f t="shared" si="9"/>
        <v>0</v>
      </c>
    </row>
    <row r="63" spans="1:24" x14ac:dyDescent="0.25">
      <c r="A63" s="10">
        <v>72</v>
      </c>
      <c r="B63" s="68"/>
      <c r="C63" s="10"/>
      <c r="D63" s="10"/>
      <c r="E63" s="10"/>
      <c r="F63" s="10">
        <v>3.5999999999999999E-3</v>
      </c>
      <c r="G63" s="10"/>
      <c r="H63" s="10"/>
      <c r="I63" s="15">
        <f t="shared" si="0"/>
        <v>0</v>
      </c>
      <c r="J63" s="11">
        <v>12</v>
      </c>
      <c r="K63" s="13">
        <f t="shared" si="1"/>
        <v>0</v>
      </c>
      <c r="L63" s="14">
        <v>118.52</v>
      </c>
      <c r="M63" s="21">
        <f t="shared" si="2"/>
        <v>0</v>
      </c>
      <c r="N63" s="10">
        <f t="shared" si="13"/>
        <v>0</v>
      </c>
      <c r="O63" s="10"/>
      <c r="P63" s="10">
        <v>3.5999999999999999E-3</v>
      </c>
      <c r="Q63" s="10">
        <f t="shared" si="12"/>
        <v>0</v>
      </c>
      <c r="R63" s="10">
        <f t="shared" si="12"/>
        <v>0</v>
      </c>
      <c r="S63" s="12">
        <f t="shared" si="5"/>
        <v>0</v>
      </c>
      <c r="T63" s="11">
        <f t="shared" si="11"/>
        <v>12</v>
      </c>
      <c r="U63" s="13">
        <f t="shared" si="7"/>
        <v>0</v>
      </c>
      <c r="V63" s="14">
        <v>50.68</v>
      </c>
      <c r="W63" s="21">
        <f t="shared" si="8"/>
        <v>0</v>
      </c>
      <c r="X63" s="22">
        <f t="shared" si="9"/>
        <v>0</v>
      </c>
    </row>
    <row r="64" spans="1:24" x14ac:dyDescent="0.25">
      <c r="A64" s="10">
        <v>73</v>
      </c>
      <c r="B64" s="68"/>
      <c r="C64" s="10"/>
      <c r="D64" s="10"/>
      <c r="E64" s="10"/>
      <c r="F64" s="10">
        <v>3.5999999999999999E-3</v>
      </c>
      <c r="G64" s="10"/>
      <c r="H64" s="10"/>
      <c r="I64" s="15">
        <f t="shared" si="0"/>
        <v>0</v>
      </c>
      <c r="J64" s="11">
        <v>12</v>
      </c>
      <c r="K64" s="13">
        <f t="shared" si="1"/>
        <v>0</v>
      </c>
      <c r="L64" s="14">
        <v>118.52</v>
      </c>
      <c r="M64" s="21">
        <f t="shared" si="2"/>
        <v>0</v>
      </c>
      <c r="N64" s="10">
        <f t="shared" si="13"/>
        <v>0</v>
      </c>
      <c r="O64" s="10"/>
      <c r="P64" s="10">
        <v>3.5999999999999999E-3</v>
      </c>
      <c r="Q64" s="10">
        <f t="shared" si="12"/>
        <v>0</v>
      </c>
      <c r="R64" s="10">
        <f t="shared" si="12"/>
        <v>0</v>
      </c>
      <c r="S64" s="12">
        <f t="shared" si="5"/>
        <v>0</v>
      </c>
      <c r="T64" s="11">
        <f t="shared" si="11"/>
        <v>12</v>
      </c>
      <c r="U64" s="13">
        <f t="shared" si="7"/>
        <v>0</v>
      </c>
      <c r="V64" s="14">
        <v>50.68</v>
      </c>
      <c r="W64" s="21">
        <f t="shared" si="8"/>
        <v>0</v>
      </c>
      <c r="X64" s="22">
        <f t="shared" si="9"/>
        <v>0</v>
      </c>
    </row>
    <row r="65" spans="1:24" x14ac:dyDescent="0.25">
      <c r="A65" s="10">
        <v>74</v>
      </c>
      <c r="B65" s="68"/>
      <c r="C65" s="10"/>
      <c r="D65" s="10"/>
      <c r="E65" s="10"/>
      <c r="F65" s="10">
        <v>3.5999999999999999E-3</v>
      </c>
      <c r="G65" s="10"/>
      <c r="H65" s="10"/>
      <c r="I65" s="15">
        <f t="shared" si="0"/>
        <v>0</v>
      </c>
      <c r="J65" s="11">
        <v>12</v>
      </c>
      <c r="K65" s="13">
        <f t="shared" si="1"/>
        <v>0</v>
      </c>
      <c r="L65" s="14">
        <v>118.52</v>
      </c>
      <c r="M65" s="21">
        <f t="shared" si="2"/>
        <v>0</v>
      </c>
      <c r="N65" s="10">
        <f t="shared" si="13"/>
        <v>0</v>
      </c>
      <c r="O65" s="10"/>
      <c r="P65" s="10">
        <v>3.5999999999999999E-3</v>
      </c>
      <c r="Q65" s="10">
        <f t="shared" si="12"/>
        <v>0</v>
      </c>
      <c r="R65" s="10">
        <f t="shared" si="12"/>
        <v>0</v>
      </c>
      <c r="S65" s="12">
        <f t="shared" si="5"/>
        <v>0</v>
      </c>
      <c r="T65" s="11">
        <f t="shared" si="11"/>
        <v>12</v>
      </c>
      <c r="U65" s="13">
        <f t="shared" si="7"/>
        <v>0</v>
      </c>
      <c r="V65" s="14">
        <v>50.68</v>
      </c>
      <c r="W65" s="21">
        <f t="shared" si="8"/>
        <v>0</v>
      </c>
      <c r="X65" s="22">
        <f t="shared" si="9"/>
        <v>0</v>
      </c>
    </row>
    <row r="66" spans="1:24" x14ac:dyDescent="0.25">
      <c r="A66" s="10">
        <v>75</v>
      </c>
      <c r="B66" s="68"/>
      <c r="C66" s="10"/>
      <c r="D66" s="10"/>
      <c r="E66" s="10"/>
      <c r="F66" s="10">
        <v>3.5999999999999999E-3</v>
      </c>
      <c r="G66" s="10"/>
      <c r="H66" s="10"/>
      <c r="I66" s="15">
        <f t="shared" ref="I66:I127" si="14">SUM(D66*E66*F66*G66*H66)</f>
        <v>0</v>
      </c>
      <c r="J66" s="11">
        <v>12</v>
      </c>
      <c r="K66" s="13">
        <f t="shared" ref="K66:K127" si="15">SUM(J66)*I66</f>
        <v>0</v>
      </c>
      <c r="L66" s="14">
        <v>118.52</v>
      </c>
      <c r="M66" s="21">
        <f t="shared" ref="M66:M127" si="16">SUM(K66*L66)</f>
        <v>0</v>
      </c>
      <c r="N66" s="10">
        <f t="shared" si="13"/>
        <v>0</v>
      </c>
      <c r="O66" s="10"/>
      <c r="P66" s="10">
        <v>3.5999999999999999E-3</v>
      </c>
      <c r="Q66" s="10">
        <f t="shared" si="12"/>
        <v>0</v>
      </c>
      <c r="R66" s="10">
        <f t="shared" si="12"/>
        <v>0</v>
      </c>
      <c r="S66" s="12">
        <f t="shared" ref="S66:S127" si="17">SUM(N66*O66*P66*Q66*R66)</f>
        <v>0</v>
      </c>
      <c r="T66" s="11">
        <f t="shared" si="11"/>
        <v>12</v>
      </c>
      <c r="U66" s="13">
        <f t="shared" ref="U66:U127" si="18">SUM(S66*T66)</f>
        <v>0</v>
      </c>
      <c r="V66" s="14">
        <v>50.68</v>
      </c>
      <c r="W66" s="21">
        <f t="shared" ref="W66:W127" si="19">SUM(U66*V66)</f>
        <v>0</v>
      </c>
      <c r="X66" s="22">
        <f t="shared" ref="X66:X127" si="20">SUM(M66+W66)</f>
        <v>0</v>
      </c>
    </row>
    <row r="67" spans="1:24" x14ac:dyDescent="0.25">
      <c r="A67" s="10">
        <v>76</v>
      </c>
      <c r="B67" s="68"/>
      <c r="C67" s="10"/>
      <c r="D67" s="10"/>
      <c r="E67" s="10"/>
      <c r="F67" s="10">
        <v>3.5999999999999999E-3</v>
      </c>
      <c r="G67" s="10"/>
      <c r="H67" s="10"/>
      <c r="I67" s="15">
        <f t="shared" si="14"/>
        <v>0</v>
      </c>
      <c r="J67" s="11">
        <v>12</v>
      </c>
      <c r="K67" s="13">
        <f t="shared" si="15"/>
        <v>0</v>
      </c>
      <c r="L67" s="14">
        <v>118.52</v>
      </c>
      <c r="M67" s="21">
        <f t="shared" si="16"/>
        <v>0</v>
      </c>
      <c r="N67" s="10">
        <f t="shared" si="13"/>
        <v>0</v>
      </c>
      <c r="O67" s="10"/>
      <c r="P67" s="10">
        <v>3.5999999999999999E-3</v>
      </c>
      <c r="Q67" s="10">
        <f t="shared" si="12"/>
        <v>0</v>
      </c>
      <c r="R67" s="10">
        <f t="shared" si="12"/>
        <v>0</v>
      </c>
      <c r="S67" s="12">
        <f t="shared" si="17"/>
        <v>0</v>
      </c>
      <c r="T67" s="11">
        <f t="shared" si="11"/>
        <v>12</v>
      </c>
      <c r="U67" s="13">
        <f t="shared" si="18"/>
        <v>0</v>
      </c>
      <c r="V67" s="14">
        <v>50.68</v>
      </c>
      <c r="W67" s="21">
        <f t="shared" si="19"/>
        <v>0</v>
      </c>
      <c r="X67" s="22">
        <f t="shared" si="20"/>
        <v>0</v>
      </c>
    </row>
    <row r="68" spans="1:24" x14ac:dyDescent="0.25">
      <c r="A68" s="10">
        <v>77</v>
      </c>
      <c r="B68" s="68"/>
      <c r="C68" s="10"/>
      <c r="D68" s="10"/>
      <c r="E68" s="10"/>
      <c r="F68" s="10">
        <v>3.5999999999999999E-3</v>
      </c>
      <c r="G68" s="10"/>
      <c r="H68" s="10"/>
      <c r="I68" s="15">
        <f t="shared" si="14"/>
        <v>0</v>
      </c>
      <c r="J68" s="11">
        <v>12</v>
      </c>
      <c r="K68" s="13">
        <f t="shared" si="15"/>
        <v>0</v>
      </c>
      <c r="L68" s="14">
        <v>118.52</v>
      </c>
      <c r="M68" s="21">
        <f t="shared" si="16"/>
        <v>0</v>
      </c>
      <c r="N68" s="10">
        <f t="shared" si="13"/>
        <v>0</v>
      </c>
      <c r="O68" s="10"/>
      <c r="P68" s="10">
        <v>3.5999999999999999E-3</v>
      </c>
      <c r="Q68" s="10">
        <f t="shared" si="12"/>
        <v>0</v>
      </c>
      <c r="R68" s="10">
        <f t="shared" si="12"/>
        <v>0</v>
      </c>
      <c r="S68" s="12">
        <f t="shared" si="17"/>
        <v>0</v>
      </c>
      <c r="T68" s="11">
        <f t="shared" si="11"/>
        <v>12</v>
      </c>
      <c r="U68" s="13">
        <f t="shared" si="18"/>
        <v>0</v>
      </c>
      <c r="V68" s="14">
        <v>50.68</v>
      </c>
      <c r="W68" s="21">
        <f t="shared" si="19"/>
        <v>0</v>
      </c>
      <c r="X68" s="22">
        <f t="shared" si="20"/>
        <v>0</v>
      </c>
    </row>
    <row r="69" spans="1:24" x14ac:dyDescent="0.25">
      <c r="A69" s="10">
        <v>78</v>
      </c>
      <c r="B69" s="68"/>
      <c r="C69" s="10"/>
      <c r="D69" s="10"/>
      <c r="E69" s="10"/>
      <c r="F69" s="10">
        <v>3.5999999999999999E-3</v>
      </c>
      <c r="G69" s="10"/>
      <c r="H69" s="10"/>
      <c r="I69" s="15">
        <f t="shared" si="14"/>
        <v>0</v>
      </c>
      <c r="J69" s="11">
        <v>12</v>
      </c>
      <c r="K69" s="13">
        <f t="shared" si="15"/>
        <v>0</v>
      </c>
      <c r="L69" s="14">
        <v>118.52</v>
      </c>
      <c r="M69" s="21">
        <f t="shared" si="16"/>
        <v>0</v>
      </c>
      <c r="N69" s="10">
        <f t="shared" si="13"/>
        <v>0</v>
      </c>
      <c r="O69" s="10"/>
      <c r="P69" s="10">
        <v>3.5999999999999999E-3</v>
      </c>
      <c r="Q69" s="10">
        <f t="shared" si="12"/>
        <v>0</v>
      </c>
      <c r="R69" s="10">
        <f t="shared" si="12"/>
        <v>0</v>
      </c>
      <c r="S69" s="12">
        <f t="shared" si="17"/>
        <v>0</v>
      </c>
      <c r="T69" s="11">
        <f t="shared" si="11"/>
        <v>12</v>
      </c>
      <c r="U69" s="13">
        <f t="shared" si="18"/>
        <v>0</v>
      </c>
      <c r="V69" s="14">
        <v>50.68</v>
      </c>
      <c r="W69" s="21">
        <f t="shared" si="19"/>
        <v>0</v>
      </c>
      <c r="X69" s="22">
        <f t="shared" si="20"/>
        <v>0</v>
      </c>
    </row>
    <row r="70" spans="1:24" x14ac:dyDescent="0.25">
      <c r="A70" s="10">
        <v>79</v>
      </c>
      <c r="B70" s="68"/>
      <c r="C70" s="10"/>
      <c r="D70" s="10"/>
      <c r="E70" s="10"/>
      <c r="F70" s="10">
        <v>3.5999999999999999E-3</v>
      </c>
      <c r="G70" s="10"/>
      <c r="H70" s="10"/>
      <c r="I70" s="15">
        <f t="shared" si="14"/>
        <v>0</v>
      </c>
      <c r="J70" s="11">
        <v>12</v>
      </c>
      <c r="K70" s="13">
        <f t="shared" si="15"/>
        <v>0</v>
      </c>
      <c r="L70" s="14">
        <v>118.52</v>
      </c>
      <c r="M70" s="21">
        <f t="shared" si="16"/>
        <v>0</v>
      </c>
      <c r="N70" s="10">
        <f t="shared" si="13"/>
        <v>0</v>
      </c>
      <c r="O70" s="10"/>
      <c r="P70" s="10">
        <v>3.5999999999999999E-3</v>
      </c>
      <c r="Q70" s="10">
        <f t="shared" si="12"/>
        <v>0</v>
      </c>
      <c r="R70" s="10">
        <f t="shared" si="12"/>
        <v>0</v>
      </c>
      <c r="S70" s="12">
        <f t="shared" si="17"/>
        <v>0</v>
      </c>
      <c r="T70" s="11">
        <f t="shared" si="11"/>
        <v>12</v>
      </c>
      <c r="U70" s="13">
        <f t="shared" si="18"/>
        <v>0</v>
      </c>
      <c r="V70" s="14">
        <v>50.68</v>
      </c>
      <c r="W70" s="21">
        <f t="shared" si="19"/>
        <v>0</v>
      </c>
      <c r="X70" s="22">
        <f t="shared" si="20"/>
        <v>0</v>
      </c>
    </row>
    <row r="71" spans="1:24" x14ac:dyDescent="0.25">
      <c r="A71" s="10">
        <v>80</v>
      </c>
      <c r="B71" s="68"/>
      <c r="C71" s="10"/>
      <c r="D71" s="10"/>
      <c r="E71" s="10"/>
      <c r="F71" s="10">
        <v>3.5999999999999999E-3</v>
      </c>
      <c r="G71" s="10"/>
      <c r="H71" s="10"/>
      <c r="I71" s="15">
        <f t="shared" si="14"/>
        <v>0</v>
      </c>
      <c r="J71" s="11">
        <v>12</v>
      </c>
      <c r="K71" s="13">
        <f t="shared" si="15"/>
        <v>0</v>
      </c>
      <c r="L71" s="14">
        <v>118.52</v>
      </c>
      <c r="M71" s="21">
        <f t="shared" si="16"/>
        <v>0</v>
      </c>
      <c r="N71" s="10">
        <f t="shared" si="13"/>
        <v>0</v>
      </c>
      <c r="O71" s="10"/>
      <c r="P71" s="10">
        <v>3.5999999999999999E-3</v>
      </c>
      <c r="Q71" s="10">
        <f t="shared" si="12"/>
        <v>0</v>
      </c>
      <c r="R71" s="10">
        <f t="shared" si="12"/>
        <v>0</v>
      </c>
      <c r="S71" s="12">
        <f t="shared" si="17"/>
        <v>0</v>
      </c>
      <c r="T71" s="11">
        <f t="shared" si="11"/>
        <v>12</v>
      </c>
      <c r="U71" s="13">
        <f t="shared" si="18"/>
        <v>0</v>
      </c>
      <c r="V71" s="14">
        <v>50.68</v>
      </c>
      <c r="W71" s="21">
        <f t="shared" si="19"/>
        <v>0</v>
      </c>
      <c r="X71" s="22">
        <f t="shared" si="20"/>
        <v>0</v>
      </c>
    </row>
    <row r="72" spans="1:24" x14ac:dyDescent="0.25">
      <c r="A72" s="10">
        <v>81</v>
      </c>
      <c r="B72" s="68"/>
      <c r="C72" s="10"/>
      <c r="D72" s="10"/>
      <c r="E72" s="10"/>
      <c r="F72" s="10">
        <v>3.5999999999999999E-3</v>
      </c>
      <c r="G72" s="10"/>
      <c r="H72" s="10"/>
      <c r="I72" s="15">
        <f t="shared" si="14"/>
        <v>0</v>
      </c>
      <c r="J72" s="11">
        <v>12</v>
      </c>
      <c r="K72" s="13">
        <f t="shared" si="15"/>
        <v>0</v>
      </c>
      <c r="L72" s="14">
        <v>118.52</v>
      </c>
      <c r="M72" s="21">
        <f t="shared" si="16"/>
        <v>0</v>
      </c>
      <c r="N72" s="10">
        <f t="shared" si="13"/>
        <v>0</v>
      </c>
      <c r="O72" s="10"/>
      <c r="P72" s="10">
        <v>3.5999999999999999E-3</v>
      </c>
      <c r="Q72" s="10">
        <f t="shared" si="12"/>
        <v>0</v>
      </c>
      <c r="R72" s="10">
        <f t="shared" si="12"/>
        <v>0</v>
      </c>
      <c r="S72" s="12">
        <f t="shared" si="17"/>
        <v>0</v>
      </c>
      <c r="T72" s="11">
        <f t="shared" si="11"/>
        <v>12</v>
      </c>
      <c r="U72" s="13">
        <f t="shared" si="18"/>
        <v>0</v>
      </c>
      <c r="V72" s="14">
        <v>50.68</v>
      </c>
      <c r="W72" s="21">
        <f t="shared" si="19"/>
        <v>0</v>
      </c>
      <c r="X72" s="22">
        <f t="shared" si="20"/>
        <v>0</v>
      </c>
    </row>
    <row r="73" spans="1:24" x14ac:dyDescent="0.25">
      <c r="A73" s="10">
        <v>82</v>
      </c>
      <c r="B73" s="68"/>
      <c r="C73" s="10"/>
      <c r="D73" s="10"/>
      <c r="E73" s="10"/>
      <c r="F73" s="10">
        <v>3.5999999999999999E-3</v>
      </c>
      <c r="G73" s="10"/>
      <c r="H73" s="10"/>
      <c r="I73" s="15">
        <f t="shared" si="14"/>
        <v>0</v>
      </c>
      <c r="J73" s="11">
        <v>12</v>
      </c>
      <c r="K73" s="13">
        <f t="shared" si="15"/>
        <v>0</v>
      </c>
      <c r="L73" s="14">
        <v>118.52</v>
      </c>
      <c r="M73" s="21">
        <f t="shared" si="16"/>
        <v>0</v>
      </c>
      <c r="N73" s="10">
        <f t="shared" si="13"/>
        <v>0</v>
      </c>
      <c r="O73" s="10"/>
      <c r="P73" s="10">
        <v>3.5999999999999999E-3</v>
      </c>
      <c r="Q73" s="10">
        <f t="shared" si="12"/>
        <v>0</v>
      </c>
      <c r="R73" s="10">
        <f t="shared" si="12"/>
        <v>0</v>
      </c>
      <c r="S73" s="12">
        <f t="shared" si="17"/>
        <v>0</v>
      </c>
      <c r="T73" s="11">
        <f t="shared" si="11"/>
        <v>12</v>
      </c>
      <c r="U73" s="13">
        <f t="shared" si="18"/>
        <v>0</v>
      </c>
      <c r="V73" s="14">
        <v>50.68</v>
      </c>
      <c r="W73" s="21">
        <f t="shared" si="19"/>
        <v>0</v>
      </c>
      <c r="X73" s="22">
        <f t="shared" si="20"/>
        <v>0</v>
      </c>
    </row>
    <row r="74" spans="1:24" x14ac:dyDescent="0.25">
      <c r="A74" s="10">
        <v>83</v>
      </c>
      <c r="B74" s="68"/>
      <c r="C74" s="10"/>
      <c r="D74" s="10"/>
      <c r="E74" s="10"/>
      <c r="F74" s="10">
        <v>3.5999999999999999E-3</v>
      </c>
      <c r="G74" s="10"/>
      <c r="H74" s="10"/>
      <c r="I74" s="15">
        <f t="shared" si="14"/>
        <v>0</v>
      </c>
      <c r="J74" s="11">
        <v>12</v>
      </c>
      <c r="K74" s="13">
        <f t="shared" si="15"/>
        <v>0</v>
      </c>
      <c r="L74" s="14">
        <v>118.52</v>
      </c>
      <c r="M74" s="21">
        <f t="shared" si="16"/>
        <v>0</v>
      </c>
      <c r="N74" s="10">
        <f t="shared" si="13"/>
        <v>0</v>
      </c>
      <c r="O74" s="10"/>
      <c r="P74" s="10">
        <v>3.5999999999999999E-3</v>
      </c>
      <c r="Q74" s="10">
        <f t="shared" si="12"/>
        <v>0</v>
      </c>
      <c r="R74" s="10">
        <f t="shared" si="12"/>
        <v>0</v>
      </c>
      <c r="S74" s="12">
        <f t="shared" si="17"/>
        <v>0</v>
      </c>
      <c r="T74" s="11">
        <f t="shared" si="11"/>
        <v>12</v>
      </c>
      <c r="U74" s="13">
        <f t="shared" si="18"/>
        <v>0</v>
      </c>
      <c r="V74" s="14">
        <v>50.68</v>
      </c>
      <c r="W74" s="21">
        <f t="shared" si="19"/>
        <v>0</v>
      </c>
      <c r="X74" s="22">
        <f t="shared" si="20"/>
        <v>0</v>
      </c>
    </row>
    <row r="75" spans="1:24" x14ac:dyDescent="0.25">
      <c r="A75" s="10">
        <v>84</v>
      </c>
      <c r="B75" s="68"/>
      <c r="C75" s="10"/>
      <c r="D75" s="10"/>
      <c r="E75" s="10"/>
      <c r="F75" s="10">
        <v>3.5999999999999999E-3</v>
      </c>
      <c r="G75" s="10"/>
      <c r="H75" s="10"/>
      <c r="I75" s="15">
        <f t="shared" si="14"/>
        <v>0</v>
      </c>
      <c r="J75" s="11">
        <v>12</v>
      </c>
      <c r="K75" s="13">
        <f t="shared" si="15"/>
        <v>0</v>
      </c>
      <c r="L75" s="14">
        <v>118.52</v>
      </c>
      <c r="M75" s="21">
        <f t="shared" si="16"/>
        <v>0</v>
      </c>
      <c r="N75" s="10">
        <f t="shared" si="13"/>
        <v>0</v>
      </c>
      <c r="O75" s="10"/>
      <c r="P75" s="10">
        <v>3.5999999999999999E-3</v>
      </c>
      <c r="Q75" s="10">
        <f t="shared" si="12"/>
        <v>0</v>
      </c>
      <c r="R75" s="10">
        <f t="shared" si="12"/>
        <v>0</v>
      </c>
      <c r="S75" s="12">
        <f t="shared" si="17"/>
        <v>0</v>
      </c>
      <c r="T75" s="11">
        <f t="shared" ref="T75:T127" si="21">J75</f>
        <v>12</v>
      </c>
      <c r="U75" s="13">
        <f t="shared" si="18"/>
        <v>0</v>
      </c>
      <c r="V75" s="14">
        <v>50.68</v>
      </c>
      <c r="W75" s="21">
        <f t="shared" si="19"/>
        <v>0</v>
      </c>
      <c r="X75" s="22">
        <f t="shared" si="20"/>
        <v>0</v>
      </c>
    </row>
    <row r="76" spans="1:24" x14ac:dyDescent="0.25">
      <c r="A76" s="10">
        <v>85</v>
      </c>
      <c r="B76" s="68"/>
      <c r="C76" s="10"/>
      <c r="D76" s="10"/>
      <c r="E76" s="10"/>
      <c r="F76" s="10">
        <v>3.5999999999999999E-3</v>
      </c>
      <c r="G76" s="10"/>
      <c r="H76" s="10"/>
      <c r="I76" s="15">
        <f t="shared" si="14"/>
        <v>0</v>
      </c>
      <c r="J76" s="11">
        <v>12</v>
      </c>
      <c r="K76" s="13">
        <f t="shared" si="15"/>
        <v>0</v>
      </c>
      <c r="L76" s="14">
        <v>118.52</v>
      </c>
      <c r="M76" s="21">
        <f t="shared" si="16"/>
        <v>0</v>
      </c>
      <c r="N76" s="10">
        <f t="shared" si="13"/>
        <v>0</v>
      </c>
      <c r="O76" s="10"/>
      <c r="P76" s="10">
        <v>3.5999999999999999E-3</v>
      </c>
      <c r="Q76" s="10">
        <f t="shared" si="12"/>
        <v>0</v>
      </c>
      <c r="R76" s="10">
        <f t="shared" si="12"/>
        <v>0</v>
      </c>
      <c r="S76" s="12">
        <f t="shared" si="17"/>
        <v>0</v>
      </c>
      <c r="T76" s="11">
        <f t="shared" si="21"/>
        <v>12</v>
      </c>
      <c r="U76" s="13">
        <f t="shared" si="18"/>
        <v>0</v>
      </c>
      <c r="V76" s="14">
        <v>50.68</v>
      </c>
      <c r="W76" s="21">
        <f t="shared" si="19"/>
        <v>0</v>
      </c>
      <c r="X76" s="22">
        <f t="shared" si="20"/>
        <v>0</v>
      </c>
    </row>
    <row r="77" spans="1:24" x14ac:dyDescent="0.25">
      <c r="A77" s="10">
        <v>86</v>
      </c>
      <c r="B77" s="68"/>
      <c r="C77" s="10"/>
      <c r="D77" s="10"/>
      <c r="E77" s="10"/>
      <c r="F77" s="10">
        <v>3.5999999999999999E-3</v>
      </c>
      <c r="G77" s="10"/>
      <c r="H77" s="10"/>
      <c r="I77" s="15">
        <f t="shared" si="14"/>
        <v>0</v>
      </c>
      <c r="J77" s="11">
        <v>12</v>
      </c>
      <c r="K77" s="13">
        <f t="shared" si="15"/>
        <v>0</v>
      </c>
      <c r="L77" s="14">
        <v>118.52</v>
      </c>
      <c r="M77" s="21">
        <f t="shared" si="16"/>
        <v>0</v>
      </c>
      <c r="N77" s="10">
        <f t="shared" si="13"/>
        <v>0</v>
      </c>
      <c r="O77" s="10"/>
      <c r="P77" s="10">
        <v>3.5999999999999999E-3</v>
      </c>
      <c r="Q77" s="10">
        <f t="shared" si="12"/>
        <v>0</v>
      </c>
      <c r="R77" s="10">
        <f t="shared" si="12"/>
        <v>0</v>
      </c>
      <c r="S77" s="12">
        <f t="shared" si="17"/>
        <v>0</v>
      </c>
      <c r="T77" s="11">
        <f t="shared" si="21"/>
        <v>12</v>
      </c>
      <c r="U77" s="13">
        <f t="shared" si="18"/>
        <v>0</v>
      </c>
      <c r="V77" s="14">
        <v>50.68</v>
      </c>
      <c r="W77" s="21">
        <f t="shared" si="19"/>
        <v>0</v>
      </c>
      <c r="X77" s="22">
        <f t="shared" si="20"/>
        <v>0</v>
      </c>
    </row>
    <row r="78" spans="1:24" x14ac:dyDescent="0.25">
      <c r="A78" s="10">
        <v>87</v>
      </c>
      <c r="B78" s="68"/>
      <c r="C78" s="10"/>
      <c r="D78" s="10"/>
      <c r="E78" s="10"/>
      <c r="F78" s="10">
        <v>3.5999999999999999E-3</v>
      </c>
      <c r="G78" s="10"/>
      <c r="H78" s="10"/>
      <c r="I78" s="15">
        <f t="shared" si="14"/>
        <v>0</v>
      </c>
      <c r="J78" s="11">
        <v>12</v>
      </c>
      <c r="K78" s="13">
        <f t="shared" si="15"/>
        <v>0</v>
      </c>
      <c r="L78" s="14">
        <v>118.52</v>
      </c>
      <c r="M78" s="21">
        <f t="shared" si="16"/>
        <v>0</v>
      </c>
      <c r="N78" s="10">
        <f t="shared" si="13"/>
        <v>0</v>
      </c>
      <c r="O78" s="10"/>
      <c r="P78" s="10">
        <v>3.5999999999999999E-3</v>
      </c>
      <c r="Q78" s="10">
        <f t="shared" si="12"/>
        <v>0</v>
      </c>
      <c r="R78" s="10">
        <f t="shared" si="12"/>
        <v>0</v>
      </c>
      <c r="S78" s="12">
        <f t="shared" si="17"/>
        <v>0</v>
      </c>
      <c r="T78" s="11">
        <f t="shared" si="21"/>
        <v>12</v>
      </c>
      <c r="U78" s="13">
        <f t="shared" si="18"/>
        <v>0</v>
      </c>
      <c r="V78" s="14">
        <v>50.68</v>
      </c>
      <c r="W78" s="21">
        <f t="shared" si="19"/>
        <v>0</v>
      </c>
      <c r="X78" s="22">
        <f t="shared" si="20"/>
        <v>0</v>
      </c>
    </row>
    <row r="79" spans="1:24" x14ac:dyDescent="0.25">
      <c r="A79" s="10">
        <v>88</v>
      </c>
      <c r="B79" s="68"/>
      <c r="C79" s="10"/>
      <c r="D79" s="10"/>
      <c r="E79" s="10"/>
      <c r="F79" s="10">
        <v>3.5999999999999999E-3</v>
      </c>
      <c r="G79" s="10"/>
      <c r="H79" s="10"/>
      <c r="I79" s="15">
        <f t="shared" si="14"/>
        <v>0</v>
      </c>
      <c r="J79" s="11">
        <v>12</v>
      </c>
      <c r="K79" s="13">
        <f t="shared" si="15"/>
        <v>0</v>
      </c>
      <c r="L79" s="14">
        <v>118.52</v>
      </c>
      <c r="M79" s="21">
        <f t="shared" si="16"/>
        <v>0</v>
      </c>
      <c r="N79" s="10">
        <f t="shared" si="13"/>
        <v>0</v>
      </c>
      <c r="O79" s="10"/>
      <c r="P79" s="10">
        <v>3.5999999999999999E-3</v>
      </c>
      <c r="Q79" s="10">
        <f t="shared" si="12"/>
        <v>0</v>
      </c>
      <c r="R79" s="10">
        <f t="shared" si="12"/>
        <v>0</v>
      </c>
      <c r="S79" s="12">
        <f t="shared" si="17"/>
        <v>0</v>
      </c>
      <c r="T79" s="11">
        <f t="shared" si="21"/>
        <v>12</v>
      </c>
      <c r="U79" s="13">
        <f t="shared" si="18"/>
        <v>0</v>
      </c>
      <c r="V79" s="14">
        <v>50.68</v>
      </c>
      <c r="W79" s="21">
        <f t="shared" si="19"/>
        <v>0</v>
      </c>
      <c r="X79" s="22">
        <f t="shared" si="20"/>
        <v>0</v>
      </c>
    </row>
    <row r="80" spans="1:24" x14ac:dyDescent="0.25">
      <c r="A80" s="10">
        <v>89</v>
      </c>
      <c r="B80" s="68"/>
      <c r="C80" s="10"/>
      <c r="D80" s="10"/>
      <c r="E80" s="10"/>
      <c r="F80" s="10">
        <v>3.5999999999999999E-3</v>
      </c>
      <c r="G80" s="10"/>
      <c r="H80" s="10"/>
      <c r="I80" s="15">
        <f t="shared" si="14"/>
        <v>0</v>
      </c>
      <c r="J80" s="11">
        <v>12</v>
      </c>
      <c r="K80" s="13">
        <f t="shared" si="15"/>
        <v>0</v>
      </c>
      <c r="L80" s="14">
        <v>118.52</v>
      </c>
      <c r="M80" s="21">
        <f t="shared" si="16"/>
        <v>0</v>
      </c>
      <c r="N80" s="10">
        <f t="shared" si="13"/>
        <v>0</v>
      </c>
      <c r="O80" s="10"/>
      <c r="P80" s="10">
        <v>3.5999999999999999E-3</v>
      </c>
      <c r="Q80" s="10">
        <f t="shared" si="12"/>
        <v>0</v>
      </c>
      <c r="R80" s="10">
        <f t="shared" si="12"/>
        <v>0</v>
      </c>
      <c r="S80" s="12">
        <f t="shared" si="17"/>
        <v>0</v>
      </c>
      <c r="T80" s="11">
        <f t="shared" si="21"/>
        <v>12</v>
      </c>
      <c r="U80" s="13">
        <f t="shared" si="18"/>
        <v>0</v>
      </c>
      <c r="V80" s="14">
        <v>50.68</v>
      </c>
      <c r="W80" s="21">
        <f t="shared" si="19"/>
        <v>0</v>
      </c>
      <c r="X80" s="22">
        <f t="shared" si="20"/>
        <v>0</v>
      </c>
    </row>
    <row r="81" spans="1:24" x14ac:dyDescent="0.25">
      <c r="A81" s="10">
        <v>90</v>
      </c>
      <c r="B81" s="68"/>
      <c r="C81" s="10"/>
      <c r="D81" s="10"/>
      <c r="E81" s="10"/>
      <c r="F81" s="10">
        <v>3.5999999999999999E-3</v>
      </c>
      <c r="G81" s="10"/>
      <c r="H81" s="10"/>
      <c r="I81" s="15">
        <f t="shared" si="14"/>
        <v>0</v>
      </c>
      <c r="J81" s="11">
        <v>12</v>
      </c>
      <c r="K81" s="13">
        <f t="shared" si="15"/>
        <v>0</v>
      </c>
      <c r="L81" s="14">
        <v>118.52</v>
      </c>
      <c r="M81" s="21">
        <f t="shared" si="16"/>
        <v>0</v>
      </c>
      <c r="N81" s="10">
        <f t="shared" si="13"/>
        <v>0</v>
      </c>
      <c r="O81" s="10"/>
      <c r="P81" s="10">
        <v>3.5999999999999999E-3</v>
      </c>
      <c r="Q81" s="10">
        <f t="shared" si="12"/>
        <v>0</v>
      </c>
      <c r="R81" s="10">
        <f t="shared" si="12"/>
        <v>0</v>
      </c>
      <c r="S81" s="12">
        <f t="shared" si="17"/>
        <v>0</v>
      </c>
      <c r="T81" s="11">
        <f t="shared" si="21"/>
        <v>12</v>
      </c>
      <c r="U81" s="13">
        <f t="shared" si="18"/>
        <v>0</v>
      </c>
      <c r="V81" s="14">
        <v>50.68</v>
      </c>
      <c r="W81" s="21">
        <f t="shared" si="19"/>
        <v>0</v>
      </c>
      <c r="X81" s="22">
        <f t="shared" si="20"/>
        <v>0</v>
      </c>
    </row>
    <row r="82" spans="1:24" x14ac:dyDescent="0.25">
      <c r="A82" s="10">
        <v>91</v>
      </c>
      <c r="B82" s="68"/>
      <c r="C82" s="10"/>
      <c r="D82" s="10"/>
      <c r="E82" s="10"/>
      <c r="F82" s="10">
        <v>3.5999999999999999E-3</v>
      </c>
      <c r="G82" s="10"/>
      <c r="H82" s="10"/>
      <c r="I82" s="15">
        <f t="shared" si="14"/>
        <v>0</v>
      </c>
      <c r="J82" s="11">
        <v>12</v>
      </c>
      <c r="K82" s="13">
        <f t="shared" si="15"/>
        <v>0</v>
      </c>
      <c r="L82" s="14">
        <v>118.52</v>
      </c>
      <c r="M82" s="21">
        <f t="shared" si="16"/>
        <v>0</v>
      </c>
      <c r="N82" s="10">
        <f t="shared" si="13"/>
        <v>0</v>
      </c>
      <c r="O82" s="10"/>
      <c r="P82" s="10">
        <v>3.5999999999999999E-3</v>
      </c>
      <c r="Q82" s="10">
        <f t="shared" si="12"/>
        <v>0</v>
      </c>
      <c r="R82" s="10">
        <f t="shared" si="12"/>
        <v>0</v>
      </c>
      <c r="S82" s="12">
        <f t="shared" si="17"/>
        <v>0</v>
      </c>
      <c r="T82" s="11">
        <f t="shared" si="21"/>
        <v>12</v>
      </c>
      <c r="U82" s="13">
        <f t="shared" si="18"/>
        <v>0</v>
      </c>
      <c r="V82" s="14">
        <v>50.68</v>
      </c>
      <c r="W82" s="21">
        <f t="shared" si="19"/>
        <v>0</v>
      </c>
      <c r="X82" s="22">
        <f t="shared" si="20"/>
        <v>0</v>
      </c>
    </row>
    <row r="83" spans="1:24" x14ac:dyDescent="0.25">
      <c r="A83" s="10">
        <v>92</v>
      </c>
      <c r="B83" s="68"/>
      <c r="C83" s="10"/>
      <c r="D83" s="10"/>
      <c r="E83" s="10"/>
      <c r="F83" s="10">
        <v>3.5999999999999999E-3</v>
      </c>
      <c r="G83" s="10"/>
      <c r="H83" s="10"/>
      <c r="I83" s="15">
        <f t="shared" si="14"/>
        <v>0</v>
      </c>
      <c r="J83" s="11">
        <v>12</v>
      </c>
      <c r="K83" s="13">
        <f t="shared" si="15"/>
        <v>0</v>
      </c>
      <c r="L83" s="14">
        <v>118.52</v>
      </c>
      <c r="M83" s="21">
        <f t="shared" si="16"/>
        <v>0</v>
      </c>
      <c r="N83" s="10">
        <f t="shared" si="13"/>
        <v>0</v>
      </c>
      <c r="O83" s="10"/>
      <c r="P83" s="10">
        <v>3.5999999999999999E-3</v>
      </c>
      <c r="Q83" s="10">
        <f t="shared" si="12"/>
        <v>0</v>
      </c>
      <c r="R83" s="10">
        <f t="shared" si="12"/>
        <v>0</v>
      </c>
      <c r="S83" s="12">
        <f t="shared" si="17"/>
        <v>0</v>
      </c>
      <c r="T83" s="11">
        <f t="shared" si="21"/>
        <v>12</v>
      </c>
      <c r="U83" s="13">
        <f t="shared" si="18"/>
        <v>0</v>
      </c>
      <c r="V83" s="14">
        <v>50.68</v>
      </c>
      <c r="W83" s="21">
        <f t="shared" si="19"/>
        <v>0</v>
      </c>
      <c r="X83" s="22">
        <f t="shared" si="20"/>
        <v>0</v>
      </c>
    </row>
    <row r="84" spans="1:24" x14ac:dyDescent="0.25">
      <c r="A84" s="10">
        <v>93</v>
      </c>
      <c r="B84" s="68"/>
      <c r="C84" s="10"/>
      <c r="D84" s="10"/>
      <c r="E84" s="10"/>
      <c r="F84" s="10">
        <v>3.5999999999999999E-3</v>
      </c>
      <c r="G84" s="10"/>
      <c r="H84" s="10"/>
      <c r="I84" s="15">
        <f t="shared" si="14"/>
        <v>0</v>
      </c>
      <c r="J84" s="11">
        <v>12</v>
      </c>
      <c r="K84" s="13">
        <f t="shared" si="15"/>
        <v>0</v>
      </c>
      <c r="L84" s="14">
        <v>118.52</v>
      </c>
      <c r="M84" s="21">
        <f t="shared" si="16"/>
        <v>0</v>
      </c>
      <c r="N84" s="10">
        <f t="shared" si="13"/>
        <v>0</v>
      </c>
      <c r="O84" s="10"/>
      <c r="P84" s="10">
        <v>3.5999999999999999E-3</v>
      </c>
      <c r="Q84" s="10">
        <f t="shared" si="12"/>
        <v>0</v>
      </c>
      <c r="R84" s="10">
        <f t="shared" si="12"/>
        <v>0</v>
      </c>
      <c r="S84" s="12">
        <f t="shared" si="17"/>
        <v>0</v>
      </c>
      <c r="T84" s="11">
        <f t="shared" si="21"/>
        <v>12</v>
      </c>
      <c r="U84" s="13">
        <f t="shared" si="18"/>
        <v>0</v>
      </c>
      <c r="V84" s="14">
        <v>50.68</v>
      </c>
      <c r="W84" s="21">
        <f t="shared" si="19"/>
        <v>0</v>
      </c>
      <c r="X84" s="22">
        <f t="shared" si="20"/>
        <v>0</v>
      </c>
    </row>
    <row r="85" spans="1:24" x14ac:dyDescent="0.25">
      <c r="A85" s="10">
        <v>94</v>
      </c>
      <c r="B85" s="68"/>
      <c r="C85" s="10"/>
      <c r="D85" s="10"/>
      <c r="E85" s="10"/>
      <c r="F85" s="10">
        <v>3.5999999999999999E-3</v>
      </c>
      <c r="G85" s="10"/>
      <c r="H85" s="10"/>
      <c r="I85" s="15">
        <f t="shared" si="14"/>
        <v>0</v>
      </c>
      <c r="J85" s="11">
        <v>12</v>
      </c>
      <c r="K85" s="13">
        <f t="shared" si="15"/>
        <v>0</v>
      </c>
      <c r="L85" s="14">
        <v>118.52</v>
      </c>
      <c r="M85" s="21">
        <f t="shared" si="16"/>
        <v>0</v>
      </c>
      <c r="N85" s="10">
        <f t="shared" si="13"/>
        <v>0</v>
      </c>
      <c r="O85" s="10"/>
      <c r="P85" s="10">
        <v>3.5999999999999999E-3</v>
      </c>
      <c r="Q85" s="10">
        <f t="shared" si="12"/>
        <v>0</v>
      </c>
      <c r="R85" s="10">
        <f t="shared" si="12"/>
        <v>0</v>
      </c>
      <c r="S85" s="12">
        <f t="shared" si="17"/>
        <v>0</v>
      </c>
      <c r="T85" s="11">
        <f t="shared" si="21"/>
        <v>12</v>
      </c>
      <c r="U85" s="13">
        <f t="shared" si="18"/>
        <v>0</v>
      </c>
      <c r="V85" s="14">
        <v>50.68</v>
      </c>
      <c r="W85" s="21">
        <f t="shared" si="19"/>
        <v>0</v>
      </c>
      <c r="X85" s="22">
        <f t="shared" si="20"/>
        <v>0</v>
      </c>
    </row>
    <row r="86" spans="1:24" x14ac:dyDescent="0.25">
      <c r="A86" s="10">
        <v>95</v>
      </c>
      <c r="B86" s="68"/>
      <c r="C86" s="10"/>
      <c r="D86" s="10"/>
      <c r="E86" s="10"/>
      <c r="F86" s="10">
        <v>3.5999999999999999E-3</v>
      </c>
      <c r="G86" s="10"/>
      <c r="H86" s="10"/>
      <c r="I86" s="15">
        <f t="shared" si="14"/>
        <v>0</v>
      </c>
      <c r="J86" s="11">
        <v>12</v>
      </c>
      <c r="K86" s="13">
        <f t="shared" si="15"/>
        <v>0</v>
      </c>
      <c r="L86" s="14">
        <v>118.52</v>
      </c>
      <c r="M86" s="21">
        <f t="shared" si="16"/>
        <v>0</v>
      </c>
      <c r="N86" s="10">
        <f t="shared" si="13"/>
        <v>0</v>
      </c>
      <c r="O86" s="10"/>
      <c r="P86" s="10">
        <v>3.5999999999999999E-3</v>
      </c>
      <c r="Q86" s="10">
        <f t="shared" si="12"/>
        <v>0</v>
      </c>
      <c r="R86" s="10">
        <f t="shared" si="12"/>
        <v>0</v>
      </c>
      <c r="S86" s="12">
        <f t="shared" si="17"/>
        <v>0</v>
      </c>
      <c r="T86" s="11">
        <f t="shared" si="21"/>
        <v>12</v>
      </c>
      <c r="U86" s="13">
        <f t="shared" si="18"/>
        <v>0</v>
      </c>
      <c r="V86" s="14">
        <v>50.68</v>
      </c>
      <c r="W86" s="21">
        <f t="shared" si="19"/>
        <v>0</v>
      </c>
      <c r="X86" s="22">
        <f t="shared" si="20"/>
        <v>0</v>
      </c>
    </row>
    <row r="87" spans="1:24" x14ac:dyDescent="0.25">
      <c r="A87" s="10">
        <v>96</v>
      </c>
      <c r="B87" s="68"/>
      <c r="C87" s="10"/>
      <c r="D87" s="10"/>
      <c r="E87" s="10"/>
      <c r="F87" s="10">
        <v>3.5999999999999999E-3</v>
      </c>
      <c r="G87" s="10"/>
      <c r="H87" s="10"/>
      <c r="I87" s="15">
        <f t="shared" si="14"/>
        <v>0</v>
      </c>
      <c r="J87" s="11">
        <v>12</v>
      </c>
      <c r="K87" s="13">
        <f t="shared" si="15"/>
        <v>0</v>
      </c>
      <c r="L87" s="14">
        <v>118.52</v>
      </c>
      <c r="M87" s="21">
        <f t="shared" si="16"/>
        <v>0</v>
      </c>
      <c r="N87" s="10">
        <f t="shared" si="13"/>
        <v>0</v>
      </c>
      <c r="O87" s="10"/>
      <c r="P87" s="10">
        <v>3.5999999999999999E-3</v>
      </c>
      <c r="Q87" s="10">
        <f t="shared" si="12"/>
        <v>0</v>
      </c>
      <c r="R87" s="10">
        <f t="shared" si="12"/>
        <v>0</v>
      </c>
      <c r="S87" s="12">
        <f t="shared" si="17"/>
        <v>0</v>
      </c>
      <c r="T87" s="11">
        <f t="shared" si="21"/>
        <v>12</v>
      </c>
      <c r="U87" s="13">
        <f t="shared" si="18"/>
        <v>0</v>
      </c>
      <c r="V87" s="14">
        <v>50.68</v>
      </c>
      <c r="W87" s="21">
        <f t="shared" si="19"/>
        <v>0</v>
      </c>
      <c r="X87" s="22">
        <f t="shared" si="20"/>
        <v>0</v>
      </c>
    </row>
    <row r="88" spans="1:24" x14ac:dyDescent="0.25">
      <c r="A88" s="10">
        <v>97</v>
      </c>
      <c r="B88" s="68"/>
      <c r="C88" s="10"/>
      <c r="D88" s="10"/>
      <c r="E88" s="10"/>
      <c r="F88" s="10">
        <v>3.5999999999999999E-3</v>
      </c>
      <c r="G88" s="10"/>
      <c r="H88" s="10"/>
      <c r="I88" s="15">
        <f t="shared" si="14"/>
        <v>0</v>
      </c>
      <c r="J88" s="11">
        <v>12</v>
      </c>
      <c r="K88" s="13">
        <f t="shared" si="15"/>
        <v>0</v>
      </c>
      <c r="L88" s="14">
        <v>118.52</v>
      </c>
      <c r="M88" s="21">
        <f t="shared" si="16"/>
        <v>0</v>
      </c>
      <c r="N88" s="10">
        <f t="shared" si="13"/>
        <v>0</v>
      </c>
      <c r="O88" s="10"/>
      <c r="P88" s="10">
        <v>3.5999999999999999E-3</v>
      </c>
      <c r="Q88" s="10">
        <f t="shared" si="12"/>
        <v>0</v>
      </c>
      <c r="R88" s="10">
        <f t="shared" si="12"/>
        <v>0</v>
      </c>
      <c r="S88" s="12">
        <f t="shared" si="17"/>
        <v>0</v>
      </c>
      <c r="T88" s="11">
        <f t="shared" si="21"/>
        <v>12</v>
      </c>
      <c r="U88" s="13">
        <f t="shared" si="18"/>
        <v>0</v>
      </c>
      <c r="V88" s="14">
        <v>50.68</v>
      </c>
      <c r="W88" s="21">
        <f t="shared" si="19"/>
        <v>0</v>
      </c>
      <c r="X88" s="22">
        <f t="shared" si="20"/>
        <v>0</v>
      </c>
    </row>
    <row r="89" spans="1:24" x14ac:dyDescent="0.25">
      <c r="A89" s="10">
        <v>98</v>
      </c>
      <c r="B89" s="68"/>
      <c r="C89" s="10"/>
      <c r="D89" s="10"/>
      <c r="E89" s="10"/>
      <c r="F89" s="10">
        <v>3.5999999999999999E-3</v>
      </c>
      <c r="G89" s="10"/>
      <c r="H89" s="10"/>
      <c r="I89" s="15">
        <f t="shared" si="14"/>
        <v>0</v>
      </c>
      <c r="J89" s="11">
        <v>12</v>
      </c>
      <c r="K89" s="13">
        <f t="shared" si="15"/>
        <v>0</v>
      </c>
      <c r="L89" s="14">
        <v>118.52</v>
      </c>
      <c r="M89" s="21">
        <f t="shared" si="16"/>
        <v>0</v>
      </c>
      <c r="N89" s="10">
        <f t="shared" si="13"/>
        <v>0</v>
      </c>
      <c r="O89" s="10"/>
      <c r="P89" s="10">
        <v>3.5999999999999999E-3</v>
      </c>
      <c r="Q89" s="10">
        <f t="shared" si="12"/>
        <v>0</v>
      </c>
      <c r="R89" s="10">
        <f t="shared" si="12"/>
        <v>0</v>
      </c>
      <c r="S89" s="12">
        <f t="shared" si="17"/>
        <v>0</v>
      </c>
      <c r="T89" s="11">
        <f t="shared" si="21"/>
        <v>12</v>
      </c>
      <c r="U89" s="13">
        <f t="shared" si="18"/>
        <v>0</v>
      </c>
      <c r="V89" s="14">
        <v>50.68</v>
      </c>
      <c r="W89" s="21">
        <f t="shared" si="19"/>
        <v>0</v>
      </c>
      <c r="X89" s="22">
        <f t="shared" si="20"/>
        <v>0</v>
      </c>
    </row>
    <row r="90" spans="1:24" x14ac:dyDescent="0.25">
      <c r="A90" s="10">
        <v>99</v>
      </c>
      <c r="B90" s="68"/>
      <c r="C90" s="10"/>
      <c r="D90" s="10"/>
      <c r="E90" s="10"/>
      <c r="F90" s="10">
        <v>3.5999999999999999E-3</v>
      </c>
      <c r="G90" s="10"/>
      <c r="H90" s="10"/>
      <c r="I90" s="15">
        <f t="shared" si="14"/>
        <v>0</v>
      </c>
      <c r="J90" s="11">
        <v>12</v>
      </c>
      <c r="K90" s="13">
        <f t="shared" si="15"/>
        <v>0</v>
      </c>
      <c r="L90" s="14">
        <v>118.52</v>
      </c>
      <c r="M90" s="21">
        <f t="shared" si="16"/>
        <v>0</v>
      </c>
      <c r="N90" s="10">
        <f t="shared" si="13"/>
        <v>0</v>
      </c>
      <c r="O90" s="10"/>
      <c r="P90" s="10">
        <v>3.5999999999999999E-3</v>
      </c>
      <c r="Q90" s="10">
        <f t="shared" si="12"/>
        <v>0</v>
      </c>
      <c r="R90" s="10">
        <f t="shared" si="12"/>
        <v>0</v>
      </c>
      <c r="S90" s="12">
        <f t="shared" si="17"/>
        <v>0</v>
      </c>
      <c r="T90" s="11">
        <f t="shared" si="21"/>
        <v>12</v>
      </c>
      <c r="U90" s="13">
        <f t="shared" si="18"/>
        <v>0</v>
      </c>
      <c r="V90" s="14">
        <v>50.68</v>
      </c>
      <c r="W90" s="21">
        <f t="shared" si="19"/>
        <v>0</v>
      </c>
      <c r="X90" s="22">
        <f t="shared" si="20"/>
        <v>0</v>
      </c>
    </row>
    <row r="91" spans="1:24" x14ac:dyDescent="0.25">
      <c r="A91" s="10">
        <v>100</v>
      </c>
      <c r="B91" s="68"/>
      <c r="C91" s="10"/>
      <c r="D91" s="10"/>
      <c r="E91" s="10"/>
      <c r="F91" s="10">
        <v>3.5999999999999999E-3</v>
      </c>
      <c r="G91" s="10"/>
      <c r="H91" s="10"/>
      <c r="I91" s="15">
        <f t="shared" si="14"/>
        <v>0</v>
      </c>
      <c r="J91" s="11">
        <v>12</v>
      </c>
      <c r="K91" s="13">
        <f t="shared" si="15"/>
        <v>0</v>
      </c>
      <c r="L91" s="14">
        <v>118.52</v>
      </c>
      <c r="M91" s="21">
        <f t="shared" si="16"/>
        <v>0</v>
      </c>
      <c r="N91" s="10">
        <f t="shared" si="13"/>
        <v>0</v>
      </c>
      <c r="O91" s="10"/>
      <c r="P91" s="10">
        <v>3.5999999999999999E-3</v>
      </c>
      <c r="Q91" s="10">
        <f t="shared" ref="Q91:R127" si="22">G91</f>
        <v>0</v>
      </c>
      <c r="R91" s="10">
        <f t="shared" si="22"/>
        <v>0</v>
      </c>
      <c r="S91" s="12">
        <f t="shared" si="17"/>
        <v>0</v>
      </c>
      <c r="T91" s="11">
        <f t="shared" si="21"/>
        <v>12</v>
      </c>
      <c r="U91" s="13">
        <f t="shared" si="18"/>
        <v>0</v>
      </c>
      <c r="V91" s="14">
        <v>50.68</v>
      </c>
      <c r="W91" s="21">
        <f t="shared" si="19"/>
        <v>0</v>
      </c>
      <c r="X91" s="22">
        <f t="shared" si="20"/>
        <v>0</v>
      </c>
    </row>
    <row r="92" spans="1:24" x14ac:dyDescent="0.25">
      <c r="A92" s="10">
        <v>101</v>
      </c>
      <c r="B92" s="68"/>
      <c r="C92" s="10"/>
      <c r="D92" s="10"/>
      <c r="E92" s="10"/>
      <c r="F92" s="10">
        <v>3.5999999999999999E-3</v>
      </c>
      <c r="G92" s="10"/>
      <c r="H92" s="10"/>
      <c r="I92" s="15">
        <f t="shared" si="14"/>
        <v>0</v>
      </c>
      <c r="J92" s="11">
        <v>12</v>
      </c>
      <c r="K92" s="13">
        <f t="shared" si="15"/>
        <v>0</v>
      </c>
      <c r="L92" s="14">
        <v>118.52</v>
      </c>
      <c r="M92" s="21">
        <f t="shared" si="16"/>
        <v>0</v>
      </c>
      <c r="N92" s="10">
        <f t="shared" si="13"/>
        <v>0</v>
      </c>
      <c r="O92" s="10"/>
      <c r="P92" s="10">
        <v>3.5999999999999999E-3</v>
      </c>
      <c r="Q92" s="10">
        <f t="shared" si="22"/>
        <v>0</v>
      </c>
      <c r="R92" s="10">
        <f t="shared" si="22"/>
        <v>0</v>
      </c>
      <c r="S92" s="12">
        <f t="shared" si="17"/>
        <v>0</v>
      </c>
      <c r="T92" s="11">
        <f t="shared" si="21"/>
        <v>12</v>
      </c>
      <c r="U92" s="13">
        <f t="shared" si="18"/>
        <v>0</v>
      </c>
      <c r="V92" s="14">
        <v>50.68</v>
      </c>
      <c r="W92" s="21">
        <f t="shared" si="19"/>
        <v>0</v>
      </c>
      <c r="X92" s="22">
        <f t="shared" si="20"/>
        <v>0</v>
      </c>
    </row>
    <row r="93" spans="1:24" x14ac:dyDescent="0.25">
      <c r="A93" s="10">
        <v>102</v>
      </c>
      <c r="B93" s="68"/>
      <c r="C93" s="10"/>
      <c r="D93" s="10"/>
      <c r="E93" s="10"/>
      <c r="F93" s="10">
        <v>3.5999999999999999E-3</v>
      </c>
      <c r="G93" s="10"/>
      <c r="H93" s="10"/>
      <c r="I93" s="15">
        <f t="shared" si="14"/>
        <v>0</v>
      </c>
      <c r="J93" s="11">
        <v>12</v>
      </c>
      <c r="K93" s="13">
        <f t="shared" si="15"/>
        <v>0</v>
      </c>
      <c r="L93" s="14">
        <v>118.52</v>
      </c>
      <c r="M93" s="21">
        <f t="shared" si="16"/>
        <v>0</v>
      </c>
      <c r="N93" s="10">
        <f t="shared" si="13"/>
        <v>0</v>
      </c>
      <c r="O93" s="10"/>
      <c r="P93" s="10">
        <v>3.5999999999999999E-3</v>
      </c>
      <c r="Q93" s="10">
        <f t="shared" si="22"/>
        <v>0</v>
      </c>
      <c r="R93" s="10">
        <f t="shared" si="22"/>
        <v>0</v>
      </c>
      <c r="S93" s="12">
        <f t="shared" si="17"/>
        <v>0</v>
      </c>
      <c r="T93" s="11">
        <f t="shared" si="21"/>
        <v>12</v>
      </c>
      <c r="U93" s="13">
        <f t="shared" si="18"/>
        <v>0</v>
      </c>
      <c r="V93" s="14">
        <v>50.68</v>
      </c>
      <c r="W93" s="21">
        <f t="shared" si="19"/>
        <v>0</v>
      </c>
      <c r="X93" s="22">
        <f t="shared" si="20"/>
        <v>0</v>
      </c>
    </row>
    <row r="94" spans="1:24" x14ac:dyDescent="0.25">
      <c r="A94" s="10">
        <v>103</v>
      </c>
      <c r="B94" s="68"/>
      <c r="C94" s="10"/>
      <c r="D94" s="10"/>
      <c r="E94" s="10"/>
      <c r="F94" s="10">
        <v>3.5999999999999999E-3</v>
      </c>
      <c r="G94" s="10"/>
      <c r="H94" s="10"/>
      <c r="I94" s="15">
        <f t="shared" si="14"/>
        <v>0</v>
      </c>
      <c r="J94" s="11">
        <v>12</v>
      </c>
      <c r="K94" s="13">
        <f t="shared" si="15"/>
        <v>0</v>
      </c>
      <c r="L94" s="14">
        <v>118.52</v>
      </c>
      <c r="M94" s="21">
        <f t="shared" si="16"/>
        <v>0</v>
      </c>
      <c r="N94" s="10">
        <f t="shared" si="13"/>
        <v>0</v>
      </c>
      <c r="O94" s="10"/>
      <c r="P94" s="10">
        <v>3.5999999999999999E-3</v>
      </c>
      <c r="Q94" s="10">
        <f t="shared" si="22"/>
        <v>0</v>
      </c>
      <c r="R94" s="10">
        <f t="shared" si="22"/>
        <v>0</v>
      </c>
      <c r="S94" s="12">
        <f t="shared" si="17"/>
        <v>0</v>
      </c>
      <c r="T94" s="11">
        <f t="shared" si="21"/>
        <v>12</v>
      </c>
      <c r="U94" s="13">
        <f t="shared" si="18"/>
        <v>0</v>
      </c>
      <c r="V94" s="14">
        <v>50.68</v>
      </c>
      <c r="W94" s="21">
        <f t="shared" si="19"/>
        <v>0</v>
      </c>
      <c r="X94" s="22">
        <f t="shared" si="20"/>
        <v>0</v>
      </c>
    </row>
    <row r="95" spans="1:24" x14ac:dyDescent="0.25">
      <c r="A95" s="10">
        <v>104</v>
      </c>
      <c r="B95" s="68"/>
      <c r="C95" s="10"/>
      <c r="D95" s="10"/>
      <c r="E95" s="10"/>
      <c r="F95" s="10">
        <v>3.5999999999999999E-3</v>
      </c>
      <c r="G95" s="10"/>
      <c r="H95" s="10"/>
      <c r="I95" s="15">
        <f t="shared" si="14"/>
        <v>0</v>
      </c>
      <c r="J95" s="11">
        <v>12</v>
      </c>
      <c r="K95" s="13">
        <f t="shared" si="15"/>
        <v>0</v>
      </c>
      <c r="L95" s="14">
        <v>118.52</v>
      </c>
      <c r="M95" s="21">
        <f t="shared" si="16"/>
        <v>0</v>
      </c>
      <c r="N95" s="10">
        <f t="shared" si="13"/>
        <v>0</v>
      </c>
      <c r="O95" s="10"/>
      <c r="P95" s="10">
        <v>3.5999999999999999E-3</v>
      </c>
      <c r="Q95" s="10">
        <f t="shared" si="22"/>
        <v>0</v>
      </c>
      <c r="R95" s="10">
        <f t="shared" si="22"/>
        <v>0</v>
      </c>
      <c r="S95" s="12">
        <f t="shared" si="17"/>
        <v>0</v>
      </c>
      <c r="T95" s="11">
        <f t="shared" si="21"/>
        <v>12</v>
      </c>
      <c r="U95" s="13">
        <f t="shared" si="18"/>
        <v>0</v>
      </c>
      <c r="V95" s="14">
        <v>50.68</v>
      </c>
      <c r="W95" s="21">
        <f t="shared" si="19"/>
        <v>0</v>
      </c>
      <c r="X95" s="22">
        <f t="shared" si="20"/>
        <v>0</v>
      </c>
    </row>
    <row r="96" spans="1:24" x14ac:dyDescent="0.25">
      <c r="A96" s="10">
        <v>105</v>
      </c>
      <c r="B96" s="68"/>
      <c r="C96" s="10"/>
      <c r="D96" s="10"/>
      <c r="E96" s="10"/>
      <c r="F96" s="10">
        <v>3.5999999999999999E-3</v>
      </c>
      <c r="G96" s="10"/>
      <c r="H96" s="10"/>
      <c r="I96" s="15">
        <f t="shared" si="14"/>
        <v>0</v>
      </c>
      <c r="J96" s="11">
        <v>12</v>
      </c>
      <c r="K96" s="13">
        <f t="shared" si="15"/>
        <v>0</v>
      </c>
      <c r="L96" s="14">
        <v>118.52</v>
      </c>
      <c r="M96" s="21">
        <f t="shared" si="16"/>
        <v>0</v>
      </c>
      <c r="N96" s="10">
        <f t="shared" si="13"/>
        <v>0</v>
      </c>
      <c r="O96" s="10"/>
      <c r="P96" s="10">
        <v>3.5999999999999999E-3</v>
      </c>
      <c r="Q96" s="10">
        <f t="shared" si="22"/>
        <v>0</v>
      </c>
      <c r="R96" s="10">
        <f t="shared" si="22"/>
        <v>0</v>
      </c>
      <c r="S96" s="12">
        <f t="shared" si="17"/>
        <v>0</v>
      </c>
      <c r="T96" s="11">
        <f t="shared" si="21"/>
        <v>12</v>
      </c>
      <c r="U96" s="13">
        <f t="shared" si="18"/>
        <v>0</v>
      </c>
      <c r="V96" s="14">
        <v>50.68</v>
      </c>
      <c r="W96" s="21">
        <f t="shared" si="19"/>
        <v>0</v>
      </c>
      <c r="X96" s="22">
        <f t="shared" si="20"/>
        <v>0</v>
      </c>
    </row>
    <row r="97" spans="1:24" x14ac:dyDescent="0.25">
      <c r="A97" s="10">
        <v>106</v>
      </c>
      <c r="B97" s="68"/>
      <c r="C97" s="10"/>
      <c r="D97" s="10"/>
      <c r="E97" s="10"/>
      <c r="F97" s="10">
        <v>3.5999999999999999E-3</v>
      </c>
      <c r="G97" s="10"/>
      <c r="H97" s="10"/>
      <c r="I97" s="15">
        <f t="shared" si="14"/>
        <v>0</v>
      </c>
      <c r="J97" s="11">
        <v>12</v>
      </c>
      <c r="K97" s="13">
        <f t="shared" si="15"/>
        <v>0</v>
      </c>
      <c r="L97" s="14">
        <v>118.52</v>
      </c>
      <c r="M97" s="21">
        <f t="shared" si="16"/>
        <v>0</v>
      </c>
      <c r="N97" s="10">
        <f t="shared" si="13"/>
        <v>0</v>
      </c>
      <c r="O97" s="10"/>
      <c r="P97" s="10">
        <v>3.5999999999999999E-3</v>
      </c>
      <c r="Q97" s="10">
        <f t="shared" si="22"/>
        <v>0</v>
      </c>
      <c r="R97" s="10">
        <f t="shared" si="22"/>
        <v>0</v>
      </c>
      <c r="S97" s="12">
        <f t="shared" si="17"/>
        <v>0</v>
      </c>
      <c r="T97" s="11">
        <f t="shared" si="21"/>
        <v>12</v>
      </c>
      <c r="U97" s="13">
        <f t="shared" si="18"/>
        <v>0</v>
      </c>
      <c r="V97" s="14">
        <v>50.68</v>
      </c>
      <c r="W97" s="21">
        <f t="shared" si="19"/>
        <v>0</v>
      </c>
      <c r="X97" s="22">
        <f t="shared" si="20"/>
        <v>0</v>
      </c>
    </row>
    <row r="98" spans="1:24" x14ac:dyDescent="0.25">
      <c r="A98" s="10">
        <v>107</v>
      </c>
      <c r="B98" s="68"/>
      <c r="C98" s="10"/>
      <c r="D98" s="10"/>
      <c r="E98" s="10"/>
      <c r="F98" s="10">
        <v>3.5999999999999999E-3</v>
      </c>
      <c r="G98" s="10"/>
      <c r="H98" s="10"/>
      <c r="I98" s="15">
        <f t="shared" si="14"/>
        <v>0</v>
      </c>
      <c r="J98" s="11">
        <v>12</v>
      </c>
      <c r="K98" s="13">
        <f t="shared" si="15"/>
        <v>0</v>
      </c>
      <c r="L98" s="14">
        <v>118.52</v>
      </c>
      <c r="M98" s="21">
        <f t="shared" si="16"/>
        <v>0</v>
      </c>
      <c r="N98" s="10">
        <f t="shared" si="13"/>
        <v>0</v>
      </c>
      <c r="O98" s="10"/>
      <c r="P98" s="10">
        <v>3.5999999999999999E-3</v>
      </c>
      <c r="Q98" s="10">
        <f t="shared" si="22"/>
        <v>0</v>
      </c>
      <c r="R98" s="10">
        <f t="shared" si="22"/>
        <v>0</v>
      </c>
      <c r="S98" s="12">
        <f t="shared" si="17"/>
        <v>0</v>
      </c>
      <c r="T98" s="11">
        <f t="shared" si="21"/>
        <v>12</v>
      </c>
      <c r="U98" s="13">
        <f t="shared" si="18"/>
        <v>0</v>
      </c>
      <c r="V98" s="14">
        <v>50.68</v>
      </c>
      <c r="W98" s="21">
        <f t="shared" si="19"/>
        <v>0</v>
      </c>
      <c r="X98" s="22">
        <f t="shared" si="20"/>
        <v>0</v>
      </c>
    </row>
    <row r="99" spans="1:24" x14ac:dyDescent="0.25">
      <c r="A99" s="10">
        <v>108</v>
      </c>
      <c r="B99" s="68"/>
      <c r="C99" s="10"/>
      <c r="D99" s="10"/>
      <c r="E99" s="10"/>
      <c r="F99" s="10">
        <v>3.5999999999999999E-3</v>
      </c>
      <c r="G99" s="10"/>
      <c r="H99" s="10"/>
      <c r="I99" s="15">
        <f t="shared" si="14"/>
        <v>0</v>
      </c>
      <c r="J99" s="11">
        <v>12</v>
      </c>
      <c r="K99" s="13">
        <f t="shared" si="15"/>
        <v>0</v>
      </c>
      <c r="L99" s="14">
        <v>118.52</v>
      </c>
      <c r="M99" s="21">
        <f t="shared" si="16"/>
        <v>0</v>
      </c>
      <c r="N99" s="10">
        <f t="shared" si="13"/>
        <v>0</v>
      </c>
      <c r="O99" s="10"/>
      <c r="P99" s="10">
        <v>3.5999999999999999E-3</v>
      </c>
      <c r="Q99" s="10">
        <f t="shared" si="22"/>
        <v>0</v>
      </c>
      <c r="R99" s="10">
        <f t="shared" si="22"/>
        <v>0</v>
      </c>
      <c r="S99" s="12">
        <f t="shared" si="17"/>
        <v>0</v>
      </c>
      <c r="T99" s="11">
        <f t="shared" si="21"/>
        <v>12</v>
      </c>
      <c r="U99" s="13">
        <f t="shared" si="18"/>
        <v>0</v>
      </c>
      <c r="V99" s="14">
        <v>50.68</v>
      </c>
      <c r="W99" s="21">
        <f t="shared" si="19"/>
        <v>0</v>
      </c>
      <c r="X99" s="22">
        <f t="shared" si="20"/>
        <v>0</v>
      </c>
    </row>
    <row r="100" spans="1:24" x14ac:dyDescent="0.25">
      <c r="A100" s="10">
        <v>109</v>
      </c>
      <c r="B100" s="68"/>
      <c r="C100" s="10"/>
      <c r="D100" s="10"/>
      <c r="E100" s="10"/>
      <c r="F100" s="10">
        <v>3.5999999999999999E-3</v>
      </c>
      <c r="G100" s="10"/>
      <c r="H100" s="10"/>
      <c r="I100" s="15">
        <f t="shared" si="14"/>
        <v>0</v>
      </c>
      <c r="J100" s="11">
        <v>12</v>
      </c>
      <c r="K100" s="13">
        <f t="shared" si="15"/>
        <v>0</v>
      </c>
      <c r="L100" s="14">
        <v>118.52</v>
      </c>
      <c r="M100" s="21">
        <f t="shared" si="16"/>
        <v>0</v>
      </c>
      <c r="N100" s="10">
        <f t="shared" si="13"/>
        <v>0</v>
      </c>
      <c r="O100" s="10"/>
      <c r="P100" s="10">
        <v>3.5999999999999999E-3</v>
      </c>
      <c r="Q100" s="10">
        <f t="shared" si="22"/>
        <v>0</v>
      </c>
      <c r="R100" s="10">
        <f t="shared" si="22"/>
        <v>0</v>
      </c>
      <c r="S100" s="12">
        <f t="shared" si="17"/>
        <v>0</v>
      </c>
      <c r="T100" s="11">
        <f t="shared" si="21"/>
        <v>12</v>
      </c>
      <c r="U100" s="13">
        <f t="shared" si="18"/>
        <v>0</v>
      </c>
      <c r="V100" s="14">
        <v>50.68</v>
      </c>
      <c r="W100" s="21">
        <f t="shared" si="19"/>
        <v>0</v>
      </c>
      <c r="X100" s="22">
        <f t="shared" si="20"/>
        <v>0</v>
      </c>
    </row>
    <row r="101" spans="1:24" x14ac:dyDescent="0.25">
      <c r="A101" s="10">
        <v>110</v>
      </c>
      <c r="B101" s="68"/>
      <c r="C101" s="10"/>
      <c r="D101" s="10"/>
      <c r="E101" s="10"/>
      <c r="F101" s="10">
        <v>3.5999999999999999E-3</v>
      </c>
      <c r="G101" s="10"/>
      <c r="H101" s="10"/>
      <c r="I101" s="15">
        <f t="shared" si="14"/>
        <v>0</v>
      </c>
      <c r="J101" s="11">
        <v>12</v>
      </c>
      <c r="K101" s="13">
        <f t="shared" si="15"/>
        <v>0</v>
      </c>
      <c r="L101" s="14">
        <v>118.52</v>
      </c>
      <c r="M101" s="21">
        <f t="shared" si="16"/>
        <v>0</v>
      </c>
      <c r="N101" s="10">
        <f t="shared" si="13"/>
        <v>0</v>
      </c>
      <c r="O101" s="10"/>
      <c r="P101" s="10">
        <v>3.5999999999999999E-3</v>
      </c>
      <c r="Q101" s="10">
        <f t="shared" si="22"/>
        <v>0</v>
      </c>
      <c r="R101" s="10">
        <f t="shared" si="22"/>
        <v>0</v>
      </c>
      <c r="S101" s="12">
        <f t="shared" si="17"/>
        <v>0</v>
      </c>
      <c r="T101" s="11">
        <f t="shared" si="21"/>
        <v>12</v>
      </c>
      <c r="U101" s="13">
        <f t="shared" si="18"/>
        <v>0</v>
      </c>
      <c r="V101" s="14">
        <v>50.68</v>
      </c>
      <c r="W101" s="21">
        <f t="shared" si="19"/>
        <v>0</v>
      </c>
      <c r="X101" s="22">
        <f t="shared" si="20"/>
        <v>0</v>
      </c>
    </row>
    <row r="102" spans="1:24" x14ac:dyDescent="0.25">
      <c r="A102" s="10">
        <v>111</v>
      </c>
      <c r="B102" s="68"/>
      <c r="C102" s="10"/>
      <c r="D102" s="10"/>
      <c r="E102" s="10"/>
      <c r="F102" s="10">
        <v>3.5999999999999999E-3</v>
      </c>
      <c r="G102" s="10"/>
      <c r="H102" s="10"/>
      <c r="I102" s="15">
        <f t="shared" si="14"/>
        <v>0</v>
      </c>
      <c r="J102" s="11">
        <v>12</v>
      </c>
      <c r="K102" s="13">
        <f t="shared" si="15"/>
        <v>0</v>
      </c>
      <c r="L102" s="14">
        <v>118.52</v>
      </c>
      <c r="M102" s="21">
        <f t="shared" si="16"/>
        <v>0</v>
      </c>
      <c r="N102" s="10">
        <f t="shared" si="13"/>
        <v>0</v>
      </c>
      <c r="O102" s="10"/>
      <c r="P102" s="10">
        <v>3.5999999999999999E-3</v>
      </c>
      <c r="Q102" s="10">
        <f t="shared" si="22"/>
        <v>0</v>
      </c>
      <c r="R102" s="10">
        <f t="shared" si="22"/>
        <v>0</v>
      </c>
      <c r="S102" s="12">
        <f t="shared" si="17"/>
        <v>0</v>
      </c>
      <c r="T102" s="11">
        <f t="shared" si="21"/>
        <v>12</v>
      </c>
      <c r="U102" s="13">
        <f t="shared" si="18"/>
        <v>0</v>
      </c>
      <c r="V102" s="14">
        <v>50.68</v>
      </c>
      <c r="W102" s="21">
        <f t="shared" si="19"/>
        <v>0</v>
      </c>
      <c r="X102" s="22">
        <f t="shared" si="20"/>
        <v>0</v>
      </c>
    </row>
    <row r="103" spans="1:24" x14ac:dyDescent="0.25">
      <c r="A103" s="10">
        <v>112</v>
      </c>
      <c r="B103" s="68"/>
      <c r="C103" s="10"/>
      <c r="D103" s="10"/>
      <c r="E103" s="10"/>
      <c r="F103" s="10">
        <v>3.5999999999999999E-3</v>
      </c>
      <c r="G103" s="10"/>
      <c r="H103" s="10"/>
      <c r="I103" s="15">
        <f t="shared" si="14"/>
        <v>0</v>
      </c>
      <c r="J103" s="11">
        <v>12</v>
      </c>
      <c r="K103" s="13">
        <f t="shared" si="15"/>
        <v>0</v>
      </c>
      <c r="L103" s="14">
        <v>118.52</v>
      </c>
      <c r="M103" s="21">
        <f t="shared" si="16"/>
        <v>0</v>
      </c>
      <c r="N103" s="10">
        <f t="shared" si="13"/>
        <v>0</v>
      </c>
      <c r="O103" s="10"/>
      <c r="P103" s="10">
        <v>3.5999999999999999E-3</v>
      </c>
      <c r="Q103" s="10">
        <f t="shared" si="22"/>
        <v>0</v>
      </c>
      <c r="R103" s="10">
        <f t="shared" si="22"/>
        <v>0</v>
      </c>
      <c r="S103" s="12">
        <f t="shared" si="17"/>
        <v>0</v>
      </c>
      <c r="T103" s="11">
        <f t="shared" si="21"/>
        <v>12</v>
      </c>
      <c r="U103" s="13">
        <f t="shared" si="18"/>
        <v>0</v>
      </c>
      <c r="V103" s="14">
        <v>50.68</v>
      </c>
      <c r="W103" s="21">
        <f t="shared" si="19"/>
        <v>0</v>
      </c>
      <c r="X103" s="22">
        <f t="shared" si="20"/>
        <v>0</v>
      </c>
    </row>
    <row r="104" spans="1:24" x14ac:dyDescent="0.25">
      <c r="A104" s="10">
        <v>113</v>
      </c>
      <c r="B104" s="68"/>
      <c r="C104" s="10"/>
      <c r="D104" s="10"/>
      <c r="E104" s="10"/>
      <c r="F104" s="10">
        <v>3.5999999999999999E-3</v>
      </c>
      <c r="G104" s="10"/>
      <c r="H104" s="10"/>
      <c r="I104" s="15">
        <f t="shared" si="14"/>
        <v>0</v>
      </c>
      <c r="J104" s="11">
        <v>12</v>
      </c>
      <c r="K104" s="13">
        <f t="shared" si="15"/>
        <v>0</v>
      </c>
      <c r="L104" s="14">
        <v>118.52</v>
      </c>
      <c r="M104" s="21">
        <f t="shared" si="16"/>
        <v>0</v>
      </c>
      <c r="N104" s="10">
        <f t="shared" si="13"/>
        <v>0</v>
      </c>
      <c r="O104" s="10"/>
      <c r="P104" s="10">
        <v>3.5999999999999999E-3</v>
      </c>
      <c r="Q104" s="10">
        <f t="shared" si="22"/>
        <v>0</v>
      </c>
      <c r="R104" s="10">
        <f t="shared" si="22"/>
        <v>0</v>
      </c>
      <c r="S104" s="12">
        <f t="shared" si="17"/>
        <v>0</v>
      </c>
      <c r="T104" s="11">
        <f t="shared" si="21"/>
        <v>12</v>
      </c>
      <c r="U104" s="13">
        <f t="shared" si="18"/>
        <v>0</v>
      </c>
      <c r="V104" s="14">
        <v>50.68</v>
      </c>
      <c r="W104" s="21">
        <f t="shared" si="19"/>
        <v>0</v>
      </c>
      <c r="X104" s="22">
        <f t="shared" si="20"/>
        <v>0</v>
      </c>
    </row>
    <row r="105" spans="1:24" x14ac:dyDescent="0.25">
      <c r="A105" s="10">
        <v>114</v>
      </c>
      <c r="B105" s="68"/>
      <c r="C105" s="10"/>
      <c r="D105" s="10"/>
      <c r="E105" s="10"/>
      <c r="F105" s="10">
        <v>3.5999999999999999E-3</v>
      </c>
      <c r="G105" s="10"/>
      <c r="H105" s="10"/>
      <c r="I105" s="15">
        <f t="shared" si="14"/>
        <v>0</v>
      </c>
      <c r="J105" s="11">
        <v>12</v>
      </c>
      <c r="K105" s="13">
        <f t="shared" si="15"/>
        <v>0</v>
      </c>
      <c r="L105" s="14">
        <v>118.52</v>
      </c>
      <c r="M105" s="21">
        <f t="shared" si="16"/>
        <v>0</v>
      </c>
      <c r="N105" s="10">
        <f t="shared" si="13"/>
        <v>0</v>
      </c>
      <c r="O105" s="10"/>
      <c r="P105" s="10">
        <v>3.5999999999999999E-3</v>
      </c>
      <c r="Q105" s="10">
        <f t="shared" si="22"/>
        <v>0</v>
      </c>
      <c r="R105" s="10">
        <f t="shared" si="22"/>
        <v>0</v>
      </c>
      <c r="S105" s="12">
        <f t="shared" si="17"/>
        <v>0</v>
      </c>
      <c r="T105" s="11">
        <f t="shared" si="21"/>
        <v>12</v>
      </c>
      <c r="U105" s="13">
        <f t="shared" si="18"/>
        <v>0</v>
      </c>
      <c r="V105" s="14">
        <v>50.68</v>
      </c>
      <c r="W105" s="21">
        <f t="shared" si="19"/>
        <v>0</v>
      </c>
      <c r="X105" s="22">
        <f t="shared" si="20"/>
        <v>0</v>
      </c>
    </row>
    <row r="106" spans="1:24" x14ac:dyDescent="0.25">
      <c r="A106" s="10">
        <v>115</v>
      </c>
      <c r="B106" s="68"/>
      <c r="C106" s="10"/>
      <c r="D106" s="10"/>
      <c r="E106" s="10"/>
      <c r="F106" s="10">
        <v>3.5999999999999999E-3</v>
      </c>
      <c r="G106" s="10"/>
      <c r="H106" s="10"/>
      <c r="I106" s="15">
        <f t="shared" si="14"/>
        <v>0</v>
      </c>
      <c r="J106" s="11">
        <v>12</v>
      </c>
      <c r="K106" s="13">
        <f t="shared" si="15"/>
        <v>0</v>
      </c>
      <c r="L106" s="14">
        <v>118.52</v>
      </c>
      <c r="M106" s="21">
        <f t="shared" si="16"/>
        <v>0</v>
      </c>
      <c r="N106" s="10">
        <f t="shared" si="13"/>
        <v>0</v>
      </c>
      <c r="O106" s="10"/>
      <c r="P106" s="10">
        <v>3.5999999999999999E-3</v>
      </c>
      <c r="Q106" s="10">
        <f t="shared" si="22"/>
        <v>0</v>
      </c>
      <c r="R106" s="10">
        <f t="shared" si="22"/>
        <v>0</v>
      </c>
      <c r="S106" s="12">
        <f t="shared" si="17"/>
        <v>0</v>
      </c>
      <c r="T106" s="11">
        <f t="shared" si="21"/>
        <v>12</v>
      </c>
      <c r="U106" s="13">
        <f t="shared" si="18"/>
        <v>0</v>
      </c>
      <c r="V106" s="14">
        <v>50.68</v>
      </c>
      <c r="W106" s="21">
        <f t="shared" si="19"/>
        <v>0</v>
      </c>
      <c r="X106" s="22">
        <f t="shared" si="20"/>
        <v>0</v>
      </c>
    </row>
    <row r="107" spans="1:24" x14ac:dyDescent="0.25">
      <c r="A107" s="10">
        <v>116</v>
      </c>
      <c r="B107" s="68"/>
      <c r="C107" s="10"/>
      <c r="D107" s="10"/>
      <c r="E107" s="10"/>
      <c r="F107" s="10">
        <v>3.5999999999999999E-3</v>
      </c>
      <c r="G107" s="10"/>
      <c r="H107" s="10"/>
      <c r="I107" s="15">
        <f t="shared" si="14"/>
        <v>0</v>
      </c>
      <c r="J107" s="11">
        <v>12</v>
      </c>
      <c r="K107" s="13">
        <f t="shared" si="15"/>
        <v>0</v>
      </c>
      <c r="L107" s="14">
        <v>118.52</v>
      </c>
      <c r="M107" s="21">
        <f t="shared" si="16"/>
        <v>0</v>
      </c>
      <c r="N107" s="10">
        <f t="shared" si="13"/>
        <v>0</v>
      </c>
      <c r="O107" s="10"/>
      <c r="P107" s="10">
        <v>3.5999999999999999E-3</v>
      </c>
      <c r="Q107" s="10">
        <f t="shared" si="22"/>
        <v>0</v>
      </c>
      <c r="R107" s="10">
        <f t="shared" si="22"/>
        <v>0</v>
      </c>
      <c r="S107" s="12">
        <f t="shared" si="17"/>
        <v>0</v>
      </c>
      <c r="T107" s="11">
        <f t="shared" si="21"/>
        <v>12</v>
      </c>
      <c r="U107" s="13">
        <f t="shared" si="18"/>
        <v>0</v>
      </c>
      <c r="V107" s="14">
        <v>50.68</v>
      </c>
      <c r="W107" s="21">
        <f t="shared" si="19"/>
        <v>0</v>
      </c>
      <c r="X107" s="22">
        <f t="shared" si="20"/>
        <v>0</v>
      </c>
    </row>
    <row r="108" spans="1:24" x14ac:dyDescent="0.25">
      <c r="A108" s="10">
        <v>117</v>
      </c>
      <c r="B108" s="68"/>
      <c r="C108" s="10"/>
      <c r="D108" s="10"/>
      <c r="E108" s="10"/>
      <c r="F108" s="10">
        <v>3.5999999999999999E-3</v>
      </c>
      <c r="G108" s="10"/>
      <c r="H108" s="10"/>
      <c r="I108" s="15">
        <f t="shared" si="14"/>
        <v>0</v>
      </c>
      <c r="J108" s="11">
        <v>12</v>
      </c>
      <c r="K108" s="13">
        <f t="shared" si="15"/>
        <v>0</v>
      </c>
      <c r="L108" s="14">
        <v>118.52</v>
      </c>
      <c r="M108" s="21">
        <f t="shared" si="16"/>
        <v>0</v>
      </c>
      <c r="N108" s="10">
        <f t="shared" si="13"/>
        <v>0</v>
      </c>
      <c r="O108" s="10"/>
      <c r="P108" s="10">
        <v>3.5999999999999999E-3</v>
      </c>
      <c r="Q108" s="10">
        <f t="shared" si="22"/>
        <v>0</v>
      </c>
      <c r="R108" s="10">
        <f t="shared" si="22"/>
        <v>0</v>
      </c>
      <c r="S108" s="12">
        <f t="shared" si="17"/>
        <v>0</v>
      </c>
      <c r="T108" s="11">
        <f t="shared" si="21"/>
        <v>12</v>
      </c>
      <c r="U108" s="13">
        <f t="shared" si="18"/>
        <v>0</v>
      </c>
      <c r="V108" s="14">
        <v>50.68</v>
      </c>
      <c r="W108" s="21">
        <f t="shared" si="19"/>
        <v>0</v>
      </c>
      <c r="X108" s="22">
        <f t="shared" si="20"/>
        <v>0</v>
      </c>
    </row>
    <row r="109" spans="1:24" x14ac:dyDescent="0.25">
      <c r="A109" s="10">
        <v>118</v>
      </c>
      <c r="B109" s="68"/>
      <c r="C109" s="10"/>
      <c r="D109" s="10"/>
      <c r="E109" s="10"/>
      <c r="F109" s="10">
        <v>3.5999999999999999E-3</v>
      </c>
      <c r="G109" s="10"/>
      <c r="H109" s="10"/>
      <c r="I109" s="15">
        <f t="shared" si="14"/>
        <v>0</v>
      </c>
      <c r="J109" s="11">
        <v>12</v>
      </c>
      <c r="K109" s="13">
        <f t="shared" si="15"/>
        <v>0</v>
      </c>
      <c r="L109" s="14">
        <v>118.52</v>
      </c>
      <c r="M109" s="21">
        <f t="shared" si="16"/>
        <v>0</v>
      </c>
      <c r="N109" s="10">
        <f t="shared" si="13"/>
        <v>0</v>
      </c>
      <c r="O109" s="10"/>
      <c r="P109" s="10">
        <v>3.5999999999999999E-3</v>
      </c>
      <c r="Q109" s="10">
        <f t="shared" si="22"/>
        <v>0</v>
      </c>
      <c r="R109" s="10">
        <f t="shared" si="22"/>
        <v>0</v>
      </c>
      <c r="S109" s="12">
        <f t="shared" si="17"/>
        <v>0</v>
      </c>
      <c r="T109" s="11">
        <f t="shared" si="21"/>
        <v>12</v>
      </c>
      <c r="U109" s="13">
        <f t="shared" si="18"/>
        <v>0</v>
      </c>
      <c r="V109" s="14">
        <v>50.68</v>
      </c>
      <c r="W109" s="21">
        <f t="shared" si="19"/>
        <v>0</v>
      </c>
      <c r="X109" s="22">
        <f t="shared" si="20"/>
        <v>0</v>
      </c>
    </row>
    <row r="110" spans="1:24" x14ac:dyDescent="0.25">
      <c r="A110" s="10">
        <v>119</v>
      </c>
      <c r="B110" s="68"/>
      <c r="C110" s="10"/>
      <c r="D110" s="10"/>
      <c r="E110" s="10"/>
      <c r="F110" s="10">
        <v>3.5999999999999999E-3</v>
      </c>
      <c r="G110" s="10"/>
      <c r="H110" s="10"/>
      <c r="I110" s="15">
        <f t="shared" si="14"/>
        <v>0</v>
      </c>
      <c r="J110" s="11">
        <v>12</v>
      </c>
      <c r="K110" s="13">
        <f t="shared" si="15"/>
        <v>0</v>
      </c>
      <c r="L110" s="14">
        <v>118.52</v>
      </c>
      <c r="M110" s="21">
        <f t="shared" si="16"/>
        <v>0</v>
      </c>
      <c r="N110" s="10">
        <f t="shared" si="13"/>
        <v>0</v>
      </c>
      <c r="O110" s="10"/>
      <c r="P110" s="10">
        <v>3.5999999999999999E-3</v>
      </c>
      <c r="Q110" s="10">
        <f t="shared" si="22"/>
        <v>0</v>
      </c>
      <c r="R110" s="10">
        <f t="shared" si="22"/>
        <v>0</v>
      </c>
      <c r="S110" s="12">
        <f t="shared" si="17"/>
        <v>0</v>
      </c>
      <c r="T110" s="11">
        <f t="shared" si="21"/>
        <v>12</v>
      </c>
      <c r="U110" s="13">
        <f t="shared" si="18"/>
        <v>0</v>
      </c>
      <c r="V110" s="14">
        <v>50.68</v>
      </c>
      <c r="W110" s="21">
        <f t="shared" si="19"/>
        <v>0</v>
      </c>
      <c r="X110" s="22">
        <f t="shared" si="20"/>
        <v>0</v>
      </c>
    </row>
    <row r="111" spans="1:24" x14ac:dyDescent="0.25">
      <c r="A111" s="10">
        <v>120</v>
      </c>
      <c r="B111" s="68"/>
      <c r="C111" s="10"/>
      <c r="D111" s="10"/>
      <c r="E111" s="10"/>
      <c r="F111" s="10">
        <v>3.5999999999999999E-3</v>
      </c>
      <c r="G111" s="10"/>
      <c r="H111" s="10"/>
      <c r="I111" s="15">
        <f t="shared" si="14"/>
        <v>0</v>
      </c>
      <c r="J111" s="11">
        <v>12</v>
      </c>
      <c r="K111" s="13">
        <f t="shared" si="15"/>
        <v>0</v>
      </c>
      <c r="L111" s="14">
        <v>118.52</v>
      </c>
      <c r="M111" s="21">
        <f t="shared" si="16"/>
        <v>0</v>
      </c>
      <c r="N111" s="10">
        <f t="shared" si="13"/>
        <v>0</v>
      </c>
      <c r="O111" s="10"/>
      <c r="P111" s="10">
        <v>3.5999999999999999E-3</v>
      </c>
      <c r="Q111" s="10">
        <f t="shared" si="22"/>
        <v>0</v>
      </c>
      <c r="R111" s="10">
        <f t="shared" si="22"/>
        <v>0</v>
      </c>
      <c r="S111" s="12">
        <f t="shared" si="17"/>
        <v>0</v>
      </c>
      <c r="T111" s="11">
        <f t="shared" si="21"/>
        <v>12</v>
      </c>
      <c r="U111" s="13">
        <f t="shared" si="18"/>
        <v>0</v>
      </c>
      <c r="V111" s="14">
        <v>50.68</v>
      </c>
      <c r="W111" s="21">
        <f t="shared" si="19"/>
        <v>0</v>
      </c>
      <c r="X111" s="22">
        <f t="shared" si="20"/>
        <v>0</v>
      </c>
    </row>
    <row r="112" spans="1:24" x14ac:dyDescent="0.25">
      <c r="A112" s="10">
        <v>121</v>
      </c>
      <c r="B112" s="68"/>
      <c r="C112" s="10"/>
      <c r="D112" s="10"/>
      <c r="E112" s="10"/>
      <c r="F112" s="10">
        <v>3.5999999999999999E-3</v>
      </c>
      <c r="G112" s="10"/>
      <c r="H112" s="10"/>
      <c r="I112" s="15">
        <f t="shared" si="14"/>
        <v>0</v>
      </c>
      <c r="J112" s="11">
        <v>12</v>
      </c>
      <c r="K112" s="13">
        <f t="shared" si="15"/>
        <v>0</v>
      </c>
      <c r="L112" s="14">
        <v>118.52</v>
      </c>
      <c r="M112" s="21">
        <f t="shared" si="16"/>
        <v>0</v>
      </c>
      <c r="N112" s="10">
        <f t="shared" si="13"/>
        <v>0</v>
      </c>
      <c r="O112" s="10"/>
      <c r="P112" s="10">
        <v>3.5999999999999999E-3</v>
      </c>
      <c r="Q112" s="10">
        <f t="shared" si="22"/>
        <v>0</v>
      </c>
      <c r="R112" s="10">
        <f t="shared" si="22"/>
        <v>0</v>
      </c>
      <c r="S112" s="12">
        <f t="shared" si="17"/>
        <v>0</v>
      </c>
      <c r="T112" s="11">
        <f t="shared" si="21"/>
        <v>12</v>
      </c>
      <c r="U112" s="13">
        <f t="shared" si="18"/>
        <v>0</v>
      </c>
      <c r="V112" s="14">
        <v>50.68</v>
      </c>
      <c r="W112" s="21">
        <f t="shared" si="19"/>
        <v>0</v>
      </c>
      <c r="X112" s="22">
        <f t="shared" si="20"/>
        <v>0</v>
      </c>
    </row>
    <row r="113" spans="1:24" x14ac:dyDescent="0.25">
      <c r="A113" s="10">
        <v>122</v>
      </c>
      <c r="B113" s="68"/>
      <c r="C113" s="10"/>
      <c r="D113" s="10"/>
      <c r="E113" s="10"/>
      <c r="F113" s="10">
        <v>3.5999999999999999E-3</v>
      </c>
      <c r="G113" s="10"/>
      <c r="H113" s="10"/>
      <c r="I113" s="15">
        <f t="shared" si="14"/>
        <v>0</v>
      </c>
      <c r="J113" s="11">
        <v>12</v>
      </c>
      <c r="K113" s="13">
        <f t="shared" si="15"/>
        <v>0</v>
      </c>
      <c r="L113" s="14">
        <v>118.52</v>
      </c>
      <c r="M113" s="21">
        <f t="shared" si="16"/>
        <v>0</v>
      </c>
      <c r="N113" s="10">
        <f t="shared" si="13"/>
        <v>0</v>
      </c>
      <c r="O113" s="10"/>
      <c r="P113" s="10">
        <v>3.5999999999999999E-3</v>
      </c>
      <c r="Q113" s="10">
        <f t="shared" si="22"/>
        <v>0</v>
      </c>
      <c r="R113" s="10">
        <f t="shared" si="22"/>
        <v>0</v>
      </c>
      <c r="S113" s="12">
        <f t="shared" si="17"/>
        <v>0</v>
      </c>
      <c r="T113" s="11">
        <f t="shared" si="21"/>
        <v>12</v>
      </c>
      <c r="U113" s="13">
        <f t="shared" si="18"/>
        <v>0</v>
      </c>
      <c r="V113" s="14">
        <v>50.68</v>
      </c>
      <c r="W113" s="21">
        <f t="shared" si="19"/>
        <v>0</v>
      </c>
      <c r="X113" s="22">
        <f t="shared" si="20"/>
        <v>0</v>
      </c>
    </row>
    <row r="114" spans="1:24" x14ac:dyDescent="0.25">
      <c r="A114" s="10">
        <v>123</v>
      </c>
      <c r="B114" s="68"/>
      <c r="C114" s="10"/>
      <c r="D114" s="10"/>
      <c r="E114" s="10"/>
      <c r="F114" s="10">
        <v>3.5999999999999999E-3</v>
      </c>
      <c r="G114" s="10"/>
      <c r="H114" s="10"/>
      <c r="I114" s="15">
        <f t="shared" si="14"/>
        <v>0</v>
      </c>
      <c r="J114" s="11">
        <v>12</v>
      </c>
      <c r="K114" s="13">
        <f t="shared" si="15"/>
        <v>0</v>
      </c>
      <c r="L114" s="14">
        <v>118.52</v>
      </c>
      <c r="M114" s="21">
        <f t="shared" si="16"/>
        <v>0</v>
      </c>
      <c r="N114" s="10">
        <f t="shared" si="13"/>
        <v>0</v>
      </c>
      <c r="O114" s="10"/>
      <c r="P114" s="10">
        <v>3.5999999999999999E-3</v>
      </c>
      <c r="Q114" s="10">
        <f t="shared" si="22"/>
        <v>0</v>
      </c>
      <c r="R114" s="10">
        <f t="shared" si="22"/>
        <v>0</v>
      </c>
      <c r="S114" s="12">
        <f t="shared" si="17"/>
        <v>0</v>
      </c>
      <c r="T114" s="11">
        <f t="shared" si="21"/>
        <v>12</v>
      </c>
      <c r="U114" s="13">
        <f t="shared" si="18"/>
        <v>0</v>
      </c>
      <c r="V114" s="14">
        <v>50.68</v>
      </c>
      <c r="W114" s="21">
        <f t="shared" si="19"/>
        <v>0</v>
      </c>
      <c r="X114" s="22">
        <f t="shared" si="20"/>
        <v>0</v>
      </c>
    </row>
    <row r="115" spans="1:24" x14ac:dyDescent="0.25">
      <c r="A115" s="10">
        <v>124</v>
      </c>
      <c r="B115" s="68"/>
      <c r="C115" s="10"/>
      <c r="D115" s="10"/>
      <c r="E115" s="10"/>
      <c r="F115" s="10">
        <v>3.5999999999999999E-3</v>
      </c>
      <c r="G115" s="10"/>
      <c r="H115" s="10"/>
      <c r="I115" s="15">
        <f t="shared" si="14"/>
        <v>0</v>
      </c>
      <c r="J115" s="11">
        <v>12</v>
      </c>
      <c r="K115" s="13">
        <f t="shared" si="15"/>
        <v>0</v>
      </c>
      <c r="L115" s="14">
        <v>118.52</v>
      </c>
      <c r="M115" s="21">
        <f t="shared" si="16"/>
        <v>0</v>
      </c>
      <c r="N115" s="10">
        <f t="shared" si="13"/>
        <v>0</v>
      </c>
      <c r="O115" s="10"/>
      <c r="P115" s="10">
        <v>3.5999999999999999E-3</v>
      </c>
      <c r="Q115" s="10">
        <f t="shared" si="22"/>
        <v>0</v>
      </c>
      <c r="R115" s="10">
        <f t="shared" si="22"/>
        <v>0</v>
      </c>
      <c r="S115" s="12">
        <f t="shared" si="17"/>
        <v>0</v>
      </c>
      <c r="T115" s="11">
        <f t="shared" si="21"/>
        <v>12</v>
      </c>
      <c r="U115" s="13">
        <f t="shared" si="18"/>
        <v>0</v>
      </c>
      <c r="V115" s="14">
        <v>50.68</v>
      </c>
      <c r="W115" s="21">
        <f t="shared" si="19"/>
        <v>0</v>
      </c>
      <c r="X115" s="22">
        <f t="shared" si="20"/>
        <v>0</v>
      </c>
    </row>
    <row r="116" spans="1:24" x14ac:dyDescent="0.25">
      <c r="A116" s="10">
        <v>125</v>
      </c>
      <c r="B116" s="68"/>
      <c r="C116" s="10"/>
      <c r="D116" s="10"/>
      <c r="E116" s="10"/>
      <c r="F116" s="10">
        <v>3.5999999999999999E-3</v>
      </c>
      <c r="G116" s="10"/>
      <c r="H116" s="10"/>
      <c r="I116" s="15">
        <f t="shared" si="14"/>
        <v>0</v>
      </c>
      <c r="J116" s="11">
        <v>12</v>
      </c>
      <c r="K116" s="13">
        <f t="shared" si="15"/>
        <v>0</v>
      </c>
      <c r="L116" s="14">
        <v>118.52</v>
      </c>
      <c r="M116" s="21">
        <f t="shared" si="16"/>
        <v>0</v>
      </c>
      <c r="N116" s="10">
        <f t="shared" si="13"/>
        <v>0</v>
      </c>
      <c r="O116" s="10"/>
      <c r="P116" s="10">
        <v>3.5999999999999999E-3</v>
      </c>
      <c r="Q116" s="10">
        <f t="shared" si="22"/>
        <v>0</v>
      </c>
      <c r="R116" s="10">
        <f t="shared" si="22"/>
        <v>0</v>
      </c>
      <c r="S116" s="12">
        <f t="shared" si="17"/>
        <v>0</v>
      </c>
      <c r="T116" s="11">
        <f t="shared" si="21"/>
        <v>12</v>
      </c>
      <c r="U116" s="13">
        <f t="shared" si="18"/>
        <v>0</v>
      </c>
      <c r="V116" s="14">
        <v>50.68</v>
      </c>
      <c r="W116" s="21">
        <f t="shared" si="19"/>
        <v>0</v>
      </c>
      <c r="X116" s="22">
        <f t="shared" si="20"/>
        <v>0</v>
      </c>
    </row>
    <row r="117" spans="1:24" x14ac:dyDescent="0.25">
      <c r="A117" s="10"/>
      <c r="B117" s="68"/>
      <c r="C117" s="10"/>
      <c r="D117" s="10"/>
      <c r="E117" s="10"/>
      <c r="F117" s="10">
        <v>3.5999999999999999E-3</v>
      </c>
      <c r="G117" s="10"/>
      <c r="H117" s="10"/>
      <c r="I117" s="15">
        <f t="shared" si="14"/>
        <v>0</v>
      </c>
      <c r="J117" s="11">
        <v>12</v>
      </c>
      <c r="K117" s="13">
        <f t="shared" si="15"/>
        <v>0</v>
      </c>
      <c r="L117" s="14">
        <v>118.52</v>
      </c>
      <c r="M117" s="21">
        <f t="shared" si="16"/>
        <v>0</v>
      </c>
      <c r="N117" s="10">
        <f t="shared" si="13"/>
        <v>0</v>
      </c>
      <c r="O117" s="10"/>
      <c r="P117" s="10">
        <v>3.5999999999999999E-3</v>
      </c>
      <c r="Q117" s="10">
        <f t="shared" si="22"/>
        <v>0</v>
      </c>
      <c r="R117" s="10">
        <f t="shared" si="22"/>
        <v>0</v>
      </c>
      <c r="S117" s="12">
        <f t="shared" si="17"/>
        <v>0</v>
      </c>
      <c r="T117" s="11">
        <f t="shared" si="21"/>
        <v>12</v>
      </c>
      <c r="U117" s="13">
        <f t="shared" si="18"/>
        <v>0</v>
      </c>
      <c r="V117" s="14">
        <v>50.68</v>
      </c>
      <c r="W117" s="21">
        <f t="shared" si="19"/>
        <v>0</v>
      </c>
      <c r="X117" s="22">
        <f t="shared" si="20"/>
        <v>0</v>
      </c>
    </row>
    <row r="118" spans="1:24" x14ac:dyDescent="0.25">
      <c r="A118" s="10"/>
      <c r="B118" s="68"/>
      <c r="C118" s="10"/>
      <c r="D118" s="10"/>
      <c r="E118" s="10"/>
      <c r="F118" s="10">
        <v>3.5999999999999999E-3</v>
      </c>
      <c r="G118" s="10"/>
      <c r="H118" s="10"/>
      <c r="I118" s="15">
        <f t="shared" si="14"/>
        <v>0</v>
      </c>
      <c r="J118" s="11">
        <v>12</v>
      </c>
      <c r="K118" s="13">
        <f t="shared" si="15"/>
        <v>0</v>
      </c>
      <c r="L118" s="14">
        <v>118.52</v>
      </c>
      <c r="M118" s="21">
        <f t="shared" si="16"/>
        <v>0</v>
      </c>
      <c r="N118" s="10">
        <f t="shared" si="13"/>
        <v>0</v>
      </c>
      <c r="O118" s="10"/>
      <c r="P118" s="10">
        <v>3.5999999999999999E-3</v>
      </c>
      <c r="Q118" s="10">
        <f t="shared" si="22"/>
        <v>0</v>
      </c>
      <c r="R118" s="10">
        <f t="shared" si="22"/>
        <v>0</v>
      </c>
      <c r="S118" s="12">
        <f t="shared" si="17"/>
        <v>0</v>
      </c>
      <c r="T118" s="11">
        <f t="shared" si="21"/>
        <v>12</v>
      </c>
      <c r="U118" s="13">
        <f t="shared" si="18"/>
        <v>0</v>
      </c>
      <c r="V118" s="14">
        <v>50.68</v>
      </c>
      <c r="W118" s="21">
        <f t="shared" si="19"/>
        <v>0</v>
      </c>
      <c r="X118" s="22">
        <f t="shared" si="20"/>
        <v>0</v>
      </c>
    </row>
    <row r="119" spans="1:24" x14ac:dyDescent="0.25">
      <c r="A119" s="10"/>
      <c r="B119" s="68"/>
      <c r="C119" s="10"/>
      <c r="D119" s="10"/>
      <c r="E119" s="10"/>
      <c r="F119" s="10">
        <v>3.5999999999999999E-3</v>
      </c>
      <c r="G119" s="10"/>
      <c r="H119" s="10"/>
      <c r="I119" s="15">
        <f t="shared" si="14"/>
        <v>0</v>
      </c>
      <c r="J119" s="11">
        <v>12</v>
      </c>
      <c r="K119" s="13">
        <f t="shared" si="15"/>
        <v>0</v>
      </c>
      <c r="L119" s="14">
        <v>118.52</v>
      </c>
      <c r="M119" s="21">
        <f t="shared" si="16"/>
        <v>0</v>
      </c>
      <c r="N119" s="10">
        <f t="shared" si="13"/>
        <v>0</v>
      </c>
      <c r="O119" s="10"/>
      <c r="P119" s="10">
        <v>3.5999999999999999E-3</v>
      </c>
      <c r="Q119" s="10">
        <f t="shared" si="22"/>
        <v>0</v>
      </c>
      <c r="R119" s="10">
        <f t="shared" si="22"/>
        <v>0</v>
      </c>
      <c r="S119" s="12">
        <f t="shared" si="17"/>
        <v>0</v>
      </c>
      <c r="T119" s="11">
        <f t="shared" si="21"/>
        <v>12</v>
      </c>
      <c r="U119" s="13">
        <f t="shared" si="18"/>
        <v>0</v>
      </c>
      <c r="V119" s="14">
        <v>50.68</v>
      </c>
      <c r="W119" s="21">
        <f t="shared" si="19"/>
        <v>0</v>
      </c>
      <c r="X119" s="22">
        <f t="shared" si="20"/>
        <v>0</v>
      </c>
    </row>
    <row r="120" spans="1:24" x14ac:dyDescent="0.25">
      <c r="A120" s="10"/>
      <c r="B120" s="68"/>
      <c r="C120" s="10"/>
      <c r="D120" s="10"/>
      <c r="E120" s="10"/>
      <c r="F120" s="10">
        <v>3.5999999999999999E-3</v>
      </c>
      <c r="G120" s="10"/>
      <c r="H120" s="10"/>
      <c r="I120" s="15">
        <f t="shared" si="14"/>
        <v>0</v>
      </c>
      <c r="J120" s="11">
        <v>12</v>
      </c>
      <c r="K120" s="13">
        <f t="shared" si="15"/>
        <v>0</v>
      </c>
      <c r="L120" s="14">
        <v>118.52</v>
      </c>
      <c r="M120" s="21">
        <f t="shared" si="16"/>
        <v>0</v>
      </c>
      <c r="N120" s="10">
        <f t="shared" si="13"/>
        <v>0</v>
      </c>
      <c r="O120" s="10"/>
      <c r="P120" s="10">
        <v>3.5999999999999999E-3</v>
      </c>
      <c r="Q120" s="10">
        <f t="shared" si="22"/>
        <v>0</v>
      </c>
      <c r="R120" s="10">
        <f t="shared" si="22"/>
        <v>0</v>
      </c>
      <c r="S120" s="12">
        <f t="shared" si="17"/>
        <v>0</v>
      </c>
      <c r="T120" s="11">
        <f t="shared" si="21"/>
        <v>12</v>
      </c>
      <c r="U120" s="13">
        <f t="shared" si="18"/>
        <v>0</v>
      </c>
      <c r="V120" s="14">
        <v>50.68</v>
      </c>
      <c r="W120" s="21">
        <f t="shared" si="19"/>
        <v>0</v>
      </c>
      <c r="X120" s="22">
        <f t="shared" si="20"/>
        <v>0</v>
      </c>
    </row>
    <row r="121" spans="1:24" x14ac:dyDescent="0.25">
      <c r="A121" s="10"/>
      <c r="B121" s="68"/>
      <c r="C121" s="10"/>
      <c r="D121" s="10"/>
      <c r="E121" s="10"/>
      <c r="F121" s="10">
        <v>3.5999999999999999E-3</v>
      </c>
      <c r="G121" s="10"/>
      <c r="H121" s="10"/>
      <c r="I121" s="15">
        <f t="shared" si="14"/>
        <v>0</v>
      </c>
      <c r="J121" s="11">
        <v>12</v>
      </c>
      <c r="K121" s="13">
        <f t="shared" si="15"/>
        <v>0</v>
      </c>
      <c r="L121" s="14">
        <v>118.52</v>
      </c>
      <c r="M121" s="21">
        <f t="shared" si="16"/>
        <v>0</v>
      </c>
      <c r="N121" s="10">
        <f t="shared" ref="N121:N127" si="23">D121</f>
        <v>0</v>
      </c>
      <c r="O121" s="10"/>
      <c r="P121" s="10">
        <v>3.5999999999999999E-3</v>
      </c>
      <c r="Q121" s="10">
        <f t="shared" si="22"/>
        <v>0</v>
      </c>
      <c r="R121" s="10">
        <f t="shared" si="22"/>
        <v>0</v>
      </c>
      <c r="S121" s="12">
        <f t="shared" si="17"/>
        <v>0</v>
      </c>
      <c r="T121" s="11">
        <f t="shared" si="21"/>
        <v>12</v>
      </c>
      <c r="U121" s="13">
        <f t="shared" si="18"/>
        <v>0</v>
      </c>
      <c r="V121" s="14">
        <v>50.68</v>
      </c>
      <c r="W121" s="21">
        <f t="shared" si="19"/>
        <v>0</v>
      </c>
      <c r="X121" s="22">
        <f t="shared" si="20"/>
        <v>0</v>
      </c>
    </row>
    <row r="122" spans="1:24" x14ac:dyDescent="0.25">
      <c r="A122" s="10"/>
      <c r="B122" s="68"/>
      <c r="C122" s="10"/>
      <c r="D122" s="10"/>
      <c r="E122" s="10"/>
      <c r="F122" s="10">
        <v>3.5999999999999999E-3</v>
      </c>
      <c r="G122" s="10"/>
      <c r="H122" s="10"/>
      <c r="I122" s="15">
        <f t="shared" si="14"/>
        <v>0</v>
      </c>
      <c r="J122" s="11">
        <v>12</v>
      </c>
      <c r="K122" s="13">
        <f t="shared" si="15"/>
        <v>0</v>
      </c>
      <c r="L122" s="14">
        <v>118.52</v>
      </c>
      <c r="M122" s="21">
        <f t="shared" si="16"/>
        <v>0</v>
      </c>
      <c r="N122" s="10">
        <f t="shared" si="23"/>
        <v>0</v>
      </c>
      <c r="O122" s="10"/>
      <c r="P122" s="10">
        <v>3.5999999999999999E-3</v>
      </c>
      <c r="Q122" s="10">
        <f t="shared" si="22"/>
        <v>0</v>
      </c>
      <c r="R122" s="10">
        <f t="shared" si="22"/>
        <v>0</v>
      </c>
      <c r="S122" s="12">
        <f t="shared" si="17"/>
        <v>0</v>
      </c>
      <c r="T122" s="11">
        <f t="shared" si="21"/>
        <v>12</v>
      </c>
      <c r="U122" s="13">
        <f t="shared" si="18"/>
        <v>0</v>
      </c>
      <c r="V122" s="14">
        <v>50.68</v>
      </c>
      <c r="W122" s="21">
        <f t="shared" si="19"/>
        <v>0</v>
      </c>
      <c r="X122" s="22">
        <f t="shared" si="20"/>
        <v>0</v>
      </c>
    </row>
    <row r="123" spans="1:24" x14ac:dyDescent="0.25">
      <c r="A123" s="10"/>
      <c r="B123" s="68"/>
      <c r="C123" s="10"/>
      <c r="D123" s="10"/>
      <c r="E123" s="10"/>
      <c r="F123" s="10">
        <v>3.5999999999999999E-3</v>
      </c>
      <c r="G123" s="10"/>
      <c r="H123" s="10"/>
      <c r="I123" s="15">
        <f t="shared" si="14"/>
        <v>0</v>
      </c>
      <c r="J123" s="11">
        <v>12</v>
      </c>
      <c r="K123" s="13">
        <f t="shared" si="15"/>
        <v>0</v>
      </c>
      <c r="L123" s="14">
        <v>118.52</v>
      </c>
      <c r="M123" s="21">
        <f t="shared" si="16"/>
        <v>0</v>
      </c>
      <c r="N123" s="10">
        <f t="shared" si="23"/>
        <v>0</v>
      </c>
      <c r="O123" s="10"/>
      <c r="P123" s="10">
        <v>3.5999999999999999E-3</v>
      </c>
      <c r="Q123" s="10">
        <f t="shared" si="22"/>
        <v>0</v>
      </c>
      <c r="R123" s="10">
        <f t="shared" si="22"/>
        <v>0</v>
      </c>
      <c r="S123" s="12">
        <f t="shared" si="17"/>
        <v>0</v>
      </c>
      <c r="T123" s="11">
        <f t="shared" si="21"/>
        <v>12</v>
      </c>
      <c r="U123" s="13">
        <f t="shared" si="18"/>
        <v>0</v>
      </c>
      <c r="V123" s="14">
        <v>50.68</v>
      </c>
      <c r="W123" s="21">
        <f t="shared" si="19"/>
        <v>0</v>
      </c>
      <c r="X123" s="22">
        <f t="shared" si="20"/>
        <v>0</v>
      </c>
    </row>
    <row r="124" spans="1:24" x14ac:dyDescent="0.25">
      <c r="A124" s="10"/>
      <c r="B124" s="68"/>
      <c r="C124" s="10"/>
      <c r="D124" s="10"/>
      <c r="E124" s="10"/>
      <c r="F124" s="10">
        <v>3.5999999999999999E-3</v>
      </c>
      <c r="G124" s="10"/>
      <c r="H124" s="10"/>
      <c r="I124" s="15">
        <f t="shared" si="14"/>
        <v>0</v>
      </c>
      <c r="J124" s="11">
        <v>12</v>
      </c>
      <c r="K124" s="13">
        <f t="shared" si="15"/>
        <v>0</v>
      </c>
      <c r="L124" s="14">
        <v>118.52</v>
      </c>
      <c r="M124" s="21">
        <f t="shared" si="16"/>
        <v>0</v>
      </c>
      <c r="N124" s="10">
        <f t="shared" si="23"/>
        <v>0</v>
      </c>
      <c r="O124" s="10"/>
      <c r="P124" s="10">
        <v>3.5999999999999999E-3</v>
      </c>
      <c r="Q124" s="10">
        <f t="shared" si="22"/>
        <v>0</v>
      </c>
      <c r="R124" s="10">
        <f t="shared" si="22"/>
        <v>0</v>
      </c>
      <c r="S124" s="12">
        <f t="shared" si="17"/>
        <v>0</v>
      </c>
      <c r="T124" s="11">
        <f t="shared" si="21"/>
        <v>12</v>
      </c>
      <c r="U124" s="13">
        <f t="shared" si="18"/>
        <v>0</v>
      </c>
      <c r="V124" s="14">
        <v>50.68</v>
      </c>
      <c r="W124" s="21">
        <f t="shared" si="19"/>
        <v>0</v>
      </c>
      <c r="X124" s="22">
        <f t="shared" si="20"/>
        <v>0</v>
      </c>
    </row>
    <row r="125" spans="1:24" x14ac:dyDescent="0.25">
      <c r="A125" s="10"/>
      <c r="B125" s="68"/>
      <c r="C125" s="10"/>
      <c r="D125" s="10"/>
      <c r="E125" s="10"/>
      <c r="F125" s="10">
        <v>3.5999999999999999E-3</v>
      </c>
      <c r="G125" s="10"/>
      <c r="H125" s="10"/>
      <c r="I125" s="15">
        <f t="shared" si="14"/>
        <v>0</v>
      </c>
      <c r="J125" s="11">
        <v>12</v>
      </c>
      <c r="K125" s="13">
        <f t="shared" si="15"/>
        <v>0</v>
      </c>
      <c r="L125" s="14">
        <v>118.52</v>
      </c>
      <c r="M125" s="21">
        <f t="shared" si="16"/>
        <v>0</v>
      </c>
      <c r="N125" s="10">
        <f t="shared" si="23"/>
        <v>0</v>
      </c>
      <c r="O125" s="10"/>
      <c r="P125" s="10">
        <v>3.5999999999999999E-3</v>
      </c>
      <c r="Q125" s="10">
        <f t="shared" si="22"/>
        <v>0</v>
      </c>
      <c r="R125" s="10">
        <f t="shared" si="22"/>
        <v>0</v>
      </c>
      <c r="S125" s="12">
        <f t="shared" si="17"/>
        <v>0</v>
      </c>
      <c r="T125" s="11">
        <f t="shared" si="21"/>
        <v>12</v>
      </c>
      <c r="U125" s="13">
        <f t="shared" si="18"/>
        <v>0</v>
      </c>
      <c r="V125" s="14">
        <v>50.68</v>
      </c>
      <c r="W125" s="21">
        <f t="shared" si="19"/>
        <v>0</v>
      </c>
      <c r="X125" s="22">
        <f t="shared" si="20"/>
        <v>0</v>
      </c>
    </row>
    <row r="126" spans="1:24" x14ac:dyDescent="0.25">
      <c r="A126" s="10"/>
      <c r="B126" s="68"/>
      <c r="C126" s="10"/>
      <c r="D126" s="10"/>
      <c r="E126" s="10"/>
      <c r="F126" s="10">
        <v>3.5999999999999999E-3</v>
      </c>
      <c r="G126" s="10"/>
      <c r="H126" s="10"/>
      <c r="I126" s="15">
        <f t="shared" si="14"/>
        <v>0</v>
      </c>
      <c r="J126" s="11">
        <v>12</v>
      </c>
      <c r="K126" s="13">
        <f t="shared" si="15"/>
        <v>0</v>
      </c>
      <c r="L126" s="14">
        <v>118.52</v>
      </c>
      <c r="M126" s="21">
        <f t="shared" si="16"/>
        <v>0</v>
      </c>
      <c r="N126" s="10">
        <f t="shared" si="23"/>
        <v>0</v>
      </c>
      <c r="O126" s="10"/>
      <c r="P126" s="10">
        <v>3.5999999999999999E-3</v>
      </c>
      <c r="Q126" s="10">
        <f t="shared" si="22"/>
        <v>0</v>
      </c>
      <c r="R126" s="10">
        <f t="shared" si="22"/>
        <v>0</v>
      </c>
      <c r="S126" s="12">
        <f t="shared" si="17"/>
        <v>0</v>
      </c>
      <c r="T126" s="11">
        <f t="shared" si="21"/>
        <v>12</v>
      </c>
      <c r="U126" s="13">
        <f t="shared" si="18"/>
        <v>0</v>
      </c>
      <c r="V126" s="14">
        <v>50.68</v>
      </c>
      <c r="W126" s="21">
        <f t="shared" si="19"/>
        <v>0</v>
      </c>
      <c r="X126" s="22">
        <f t="shared" si="20"/>
        <v>0</v>
      </c>
    </row>
    <row r="127" spans="1:24" x14ac:dyDescent="0.25">
      <c r="A127" s="10"/>
      <c r="B127" s="68"/>
      <c r="C127" s="10"/>
      <c r="D127" s="10"/>
      <c r="E127" s="17"/>
      <c r="F127" s="10">
        <v>3.5999999999999999E-3</v>
      </c>
      <c r="G127" s="10"/>
      <c r="H127" s="10"/>
      <c r="I127" s="15">
        <f t="shared" si="14"/>
        <v>0</v>
      </c>
      <c r="J127" s="11">
        <v>12</v>
      </c>
      <c r="K127" s="13">
        <f t="shared" si="15"/>
        <v>0</v>
      </c>
      <c r="L127" s="14">
        <v>118.52</v>
      </c>
      <c r="M127" s="21">
        <f t="shared" si="16"/>
        <v>0</v>
      </c>
      <c r="N127" s="10">
        <f t="shared" si="23"/>
        <v>0</v>
      </c>
      <c r="O127" s="10"/>
      <c r="P127" s="10">
        <v>3.5999999999999999E-3</v>
      </c>
      <c r="Q127" s="10">
        <f t="shared" si="22"/>
        <v>0</v>
      </c>
      <c r="R127" s="10">
        <f t="shared" si="22"/>
        <v>0</v>
      </c>
      <c r="S127" s="12">
        <f t="shared" si="17"/>
        <v>0</v>
      </c>
      <c r="T127" s="11">
        <f t="shared" si="21"/>
        <v>12</v>
      </c>
      <c r="U127" s="13">
        <f t="shared" si="18"/>
        <v>0</v>
      </c>
      <c r="V127" s="14">
        <v>50.68</v>
      </c>
      <c r="W127" s="21">
        <f t="shared" si="19"/>
        <v>0</v>
      </c>
      <c r="X127" s="22">
        <f t="shared" si="20"/>
        <v>0</v>
      </c>
    </row>
    <row r="128" spans="1:24" x14ac:dyDescent="0.25">
      <c r="C128" s="1"/>
      <c r="D128" s="3"/>
    </row>
    <row r="129" spans="3:4" x14ac:dyDescent="0.25">
      <c r="C129" s="1"/>
      <c r="D129" s="3"/>
    </row>
    <row r="130" spans="3:4" x14ac:dyDescent="0.25">
      <c r="C130" s="1"/>
      <c r="D130" s="3"/>
    </row>
    <row r="131" spans="3:4" x14ac:dyDescent="0.25">
      <c r="C131" s="1"/>
      <c r="D131" s="3"/>
    </row>
    <row r="132" spans="3:4" x14ac:dyDescent="0.25">
      <c r="C132" s="1"/>
      <c r="D132" s="3"/>
    </row>
    <row r="133" spans="3:4" x14ac:dyDescent="0.25">
      <c r="C133" s="1"/>
      <c r="D133" s="3"/>
    </row>
    <row r="134" spans="3:4" x14ac:dyDescent="0.25">
      <c r="C134" s="1"/>
      <c r="D134" s="3"/>
    </row>
    <row r="135" spans="3:4" x14ac:dyDescent="0.25">
      <c r="C135" s="1"/>
      <c r="D135" s="3"/>
    </row>
    <row r="136" spans="3:4" x14ac:dyDescent="0.25">
      <c r="C136" s="1"/>
    </row>
    <row r="137" spans="3:4" x14ac:dyDescent="0.25">
      <c r="C137" s="1"/>
    </row>
    <row r="138" spans="3:4" x14ac:dyDescent="0.25">
      <c r="C138" s="1"/>
    </row>
    <row r="139" spans="3:4" x14ac:dyDescent="0.25">
      <c r="C139" s="1"/>
    </row>
    <row r="154" spans="5:6" x14ac:dyDescent="0.25">
      <c r="E154" s="179">
        <v>16430256</v>
      </c>
      <c r="F154" s="179">
        <v>16398720</v>
      </c>
    </row>
    <row r="155" spans="5:6" x14ac:dyDescent="0.25">
      <c r="E155" s="180"/>
      <c r="F155" s="180"/>
    </row>
  </sheetData>
  <mergeCells count="2">
    <mergeCell ref="E154:E155"/>
    <mergeCell ref="F154:F15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tabSelected="1" topLeftCell="A70" zoomScale="80" zoomScaleNormal="80" workbookViewId="0">
      <selection activeCell="G93" sqref="G93"/>
    </sheetView>
  </sheetViews>
  <sheetFormatPr baseColWidth="10" defaultRowHeight="15" x14ac:dyDescent="0.25"/>
  <cols>
    <col min="1" max="1" width="83.5703125" style="120" customWidth="1"/>
    <col min="2" max="13" width="9.7109375" style="120" customWidth="1"/>
    <col min="14" max="16384" width="11.42578125" style="120"/>
  </cols>
  <sheetData>
    <row r="1" spans="1:14" ht="15.75" x14ac:dyDescent="0.25">
      <c r="A1" s="261"/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3"/>
      <c r="N1" s="119"/>
    </row>
    <row r="2" spans="1:14" ht="15.75" x14ac:dyDescent="0.25">
      <c r="A2" s="264" t="s">
        <v>7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6"/>
      <c r="N2" s="119"/>
    </row>
    <row r="3" spans="1:14" ht="15.75" x14ac:dyDescent="0.25">
      <c r="A3" s="264" t="s">
        <v>8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6"/>
      <c r="N3" s="119"/>
    </row>
    <row r="4" spans="1:14" ht="16.5" thickBot="1" x14ac:dyDescent="0.3">
      <c r="A4" s="264"/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6"/>
      <c r="N4" s="119"/>
    </row>
    <row r="5" spans="1:14" ht="120" customHeight="1" thickBot="1" x14ac:dyDescent="0.3">
      <c r="A5" s="287"/>
      <c r="B5" s="288"/>
      <c r="C5" s="293" t="s">
        <v>947</v>
      </c>
      <c r="D5" s="294"/>
      <c r="E5" s="294"/>
      <c r="F5" s="294"/>
      <c r="G5" s="294"/>
      <c r="H5" s="294"/>
      <c r="I5" s="294"/>
      <c r="J5" s="294"/>
      <c r="K5" s="294"/>
      <c r="L5" s="295"/>
      <c r="M5" s="296"/>
    </row>
    <row r="6" spans="1:14" ht="20.25" customHeight="1" thickBot="1" x14ac:dyDescent="0.3">
      <c r="A6" s="289"/>
      <c r="B6" s="290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2"/>
    </row>
    <row r="7" spans="1:14" x14ac:dyDescent="0.25">
      <c r="A7" s="267"/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9"/>
      <c r="N7" s="119"/>
    </row>
    <row r="8" spans="1:14" x14ac:dyDescent="0.25">
      <c r="A8" s="270" t="s">
        <v>946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2"/>
      <c r="N8" s="119"/>
    </row>
    <row r="9" spans="1:14" x14ac:dyDescent="0.25">
      <c r="A9" s="273"/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5"/>
      <c r="N9" s="119"/>
    </row>
    <row r="10" spans="1:14" ht="15.75" x14ac:dyDescent="0.25">
      <c r="A10" s="121" t="s">
        <v>903</v>
      </c>
      <c r="B10" s="122"/>
      <c r="C10" s="122"/>
      <c r="D10" s="123"/>
      <c r="E10" s="123"/>
      <c r="F10" s="123"/>
      <c r="G10" s="123"/>
      <c r="H10" s="123"/>
      <c r="I10" s="276"/>
      <c r="J10" s="276"/>
      <c r="K10" s="276"/>
      <c r="L10" s="276"/>
      <c r="M10" s="277"/>
      <c r="N10" s="119"/>
    </row>
    <row r="11" spans="1:14" ht="15.75" x14ac:dyDescent="0.25">
      <c r="A11" s="124" t="s">
        <v>944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6"/>
      <c r="N11" s="127"/>
    </row>
    <row r="12" spans="1:14" ht="15.75" thickBot="1" x14ac:dyDescent="0.3">
      <c r="A12" s="128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30"/>
      <c r="N12" s="119"/>
    </row>
    <row r="13" spans="1:14" ht="15.75" thickBot="1" x14ac:dyDescent="0.3">
      <c r="A13" s="278" t="s">
        <v>875</v>
      </c>
      <c r="B13" s="279"/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80"/>
      <c r="N13" s="119"/>
    </row>
    <row r="14" spans="1:14" x14ac:dyDescent="0.25">
      <c r="A14" s="131" t="s">
        <v>890</v>
      </c>
      <c r="B14" s="281"/>
      <c r="C14" s="282"/>
      <c r="D14" s="282"/>
      <c r="E14" s="282"/>
      <c r="F14" s="282"/>
      <c r="G14" s="282"/>
      <c r="H14" s="282"/>
      <c r="I14" s="282"/>
      <c r="J14" s="282"/>
      <c r="K14" s="282"/>
      <c r="L14" s="282"/>
      <c r="M14" s="283"/>
      <c r="N14" s="119"/>
    </row>
    <row r="15" spans="1:14" x14ac:dyDescent="0.25">
      <c r="A15" s="132" t="s">
        <v>891</v>
      </c>
      <c r="B15" s="259"/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60"/>
      <c r="N15" s="119"/>
    </row>
    <row r="16" spans="1:14" x14ac:dyDescent="0.25">
      <c r="A16" s="132" t="s">
        <v>892</v>
      </c>
      <c r="B16" s="184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6"/>
      <c r="N16" s="119"/>
    </row>
    <row r="17" spans="1:16" x14ac:dyDescent="0.25">
      <c r="A17" s="132" t="s">
        <v>893</v>
      </c>
      <c r="B17" s="184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6"/>
      <c r="N17" s="119"/>
    </row>
    <row r="18" spans="1:16" x14ac:dyDescent="0.25">
      <c r="A18" s="132" t="s">
        <v>894</v>
      </c>
      <c r="B18" s="259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1"/>
      <c r="N18" s="119"/>
    </row>
    <row r="19" spans="1:16" x14ac:dyDescent="0.25">
      <c r="A19" s="132" t="s">
        <v>896</v>
      </c>
      <c r="B19" s="249"/>
      <c r="C19" s="250"/>
      <c r="D19" s="250"/>
      <c r="E19" s="250"/>
      <c r="F19" s="250"/>
      <c r="G19" s="191" t="s">
        <v>901</v>
      </c>
      <c r="H19" s="191"/>
      <c r="I19" s="252"/>
      <c r="J19" s="253"/>
      <c r="K19" s="253"/>
      <c r="L19" s="253"/>
      <c r="M19" s="254"/>
      <c r="N19" s="119"/>
      <c r="P19" s="133"/>
    </row>
    <row r="20" spans="1:16" x14ac:dyDescent="0.25">
      <c r="A20" s="132" t="s">
        <v>897</v>
      </c>
      <c r="B20" s="249"/>
      <c r="C20" s="249"/>
      <c r="D20" s="249"/>
      <c r="E20" s="249"/>
      <c r="F20" s="249"/>
      <c r="G20" s="192" t="s">
        <v>0</v>
      </c>
      <c r="H20" s="193"/>
      <c r="I20" s="185"/>
      <c r="J20" s="255"/>
      <c r="K20" s="255"/>
      <c r="L20" s="255"/>
      <c r="M20" s="256"/>
      <c r="N20" s="119"/>
    </row>
    <row r="21" spans="1:16" x14ac:dyDescent="0.25">
      <c r="A21" s="132" t="s">
        <v>898</v>
      </c>
      <c r="B21" s="184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6"/>
      <c r="N21" s="119"/>
    </row>
    <row r="22" spans="1:16" x14ac:dyDescent="0.25">
      <c r="A22" s="132" t="s">
        <v>899</v>
      </c>
      <c r="B22" s="249"/>
      <c r="C22" s="249"/>
      <c r="D22" s="249"/>
      <c r="E22" s="249"/>
      <c r="F22" s="249"/>
      <c r="G22" s="192" t="s">
        <v>900</v>
      </c>
      <c r="H22" s="193"/>
      <c r="I22" s="185"/>
      <c r="J22" s="255"/>
      <c r="K22" s="255"/>
      <c r="L22" s="255"/>
      <c r="M22" s="256"/>
      <c r="N22" s="119"/>
    </row>
    <row r="23" spans="1:16" ht="15.75" thickBot="1" x14ac:dyDescent="0.3">
      <c r="A23" s="134" t="s">
        <v>902</v>
      </c>
      <c r="B23" s="234" t="s">
        <v>870</v>
      </c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5"/>
      <c r="N23" s="119"/>
    </row>
    <row r="24" spans="1:16" ht="15.75" thickBot="1" x14ac:dyDescent="0.3">
      <c r="A24" s="278" t="s">
        <v>945</v>
      </c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80"/>
      <c r="N24" s="119"/>
    </row>
    <row r="25" spans="1:16" x14ac:dyDescent="0.25">
      <c r="A25" s="135" t="s">
        <v>887</v>
      </c>
      <c r="B25" s="187"/>
      <c r="C25" s="187"/>
      <c r="D25" s="187"/>
      <c r="E25" s="187"/>
      <c r="F25" s="187"/>
      <c r="G25" s="188" t="s">
        <v>884</v>
      </c>
      <c r="H25" s="189"/>
      <c r="I25" s="189"/>
      <c r="J25" s="189"/>
      <c r="K25" s="189"/>
      <c r="L25" s="189"/>
      <c r="M25" s="190"/>
      <c r="N25" s="119"/>
    </row>
    <row r="26" spans="1:16" x14ac:dyDescent="0.25">
      <c r="A26" s="136" t="s">
        <v>895</v>
      </c>
      <c r="B26" s="238" t="s">
        <v>872</v>
      </c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9"/>
      <c r="N26" s="119"/>
    </row>
    <row r="27" spans="1:16" x14ac:dyDescent="0.25">
      <c r="A27" s="132" t="s">
        <v>888</v>
      </c>
      <c r="B27" s="184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6"/>
      <c r="N27" s="119"/>
    </row>
    <row r="28" spans="1:16" x14ac:dyDescent="0.25">
      <c r="A28" s="132" t="s">
        <v>889</v>
      </c>
      <c r="B28" s="285" t="s">
        <v>885</v>
      </c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6"/>
      <c r="N28" s="119"/>
    </row>
    <row r="29" spans="1:16" x14ac:dyDescent="0.25">
      <c r="A29" s="132" t="s">
        <v>886</v>
      </c>
      <c r="B29" s="249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1"/>
      <c r="N29" s="119"/>
    </row>
    <row r="30" spans="1:16" x14ac:dyDescent="0.25">
      <c r="A30" s="108" t="s">
        <v>876</v>
      </c>
      <c r="B30" s="191" t="s">
        <v>873</v>
      </c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284"/>
      <c r="N30" s="119"/>
    </row>
    <row r="31" spans="1:16" x14ac:dyDescent="0.25">
      <c r="A31" s="137" t="s">
        <v>877</v>
      </c>
      <c r="B31" s="238" t="s">
        <v>874</v>
      </c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9"/>
    </row>
    <row r="32" spans="1:16" ht="30" x14ac:dyDescent="0.25">
      <c r="A32" s="138" t="s">
        <v>878</v>
      </c>
      <c r="B32" s="238" t="s">
        <v>879</v>
      </c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9"/>
    </row>
    <row r="33" spans="1:23" x14ac:dyDescent="0.25">
      <c r="A33" s="257" t="s">
        <v>880</v>
      </c>
      <c r="B33" s="240" t="s">
        <v>905</v>
      </c>
      <c r="C33" s="241"/>
      <c r="D33" s="241"/>
      <c r="E33" s="241"/>
      <c r="F33" s="241"/>
      <c r="G33" s="241"/>
      <c r="H33" s="241"/>
      <c r="I33" s="241"/>
      <c r="J33" s="241"/>
      <c r="K33" s="241"/>
      <c r="L33" s="241"/>
      <c r="M33" s="242"/>
      <c r="N33" s="119"/>
    </row>
    <row r="34" spans="1:23" x14ac:dyDescent="0.25">
      <c r="A34" s="258"/>
      <c r="B34" s="246" t="s">
        <v>904</v>
      </c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248"/>
      <c r="N34" s="119"/>
    </row>
    <row r="35" spans="1:23" ht="30.75" thickBot="1" x14ac:dyDescent="0.3">
      <c r="A35" s="139" t="s">
        <v>882</v>
      </c>
      <c r="B35" s="243" t="s">
        <v>881</v>
      </c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5"/>
      <c r="N35" s="119"/>
    </row>
    <row r="36" spans="1:23" ht="15.75" x14ac:dyDescent="0.25">
      <c r="A36" s="236" t="s">
        <v>883</v>
      </c>
      <c r="B36" s="196" t="s">
        <v>17</v>
      </c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8"/>
      <c r="N36" s="119"/>
    </row>
    <row r="37" spans="1:23" ht="16.5" thickBot="1" x14ac:dyDescent="0.3">
      <c r="A37" s="237"/>
      <c r="B37" s="140">
        <v>1</v>
      </c>
      <c r="C37" s="140">
        <v>2</v>
      </c>
      <c r="D37" s="140">
        <v>3</v>
      </c>
      <c r="E37" s="140">
        <v>4</v>
      </c>
      <c r="F37" s="140">
        <v>5</v>
      </c>
      <c r="G37" s="140">
        <v>6</v>
      </c>
      <c r="H37" s="140">
        <v>7</v>
      </c>
      <c r="I37" s="140">
        <v>8</v>
      </c>
      <c r="J37" s="140">
        <v>9</v>
      </c>
      <c r="K37" s="140">
        <v>10</v>
      </c>
      <c r="L37" s="140">
        <v>11</v>
      </c>
      <c r="M37" s="141">
        <v>12</v>
      </c>
      <c r="N37" s="119"/>
    </row>
    <row r="38" spans="1:23" x14ac:dyDescent="0.25">
      <c r="A38" s="114" t="s">
        <v>909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6"/>
      <c r="N38" s="127"/>
    </row>
    <row r="39" spans="1:23" ht="19.5" x14ac:dyDescent="0.25">
      <c r="A39" s="109" t="s">
        <v>910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1"/>
      <c r="N39" s="222"/>
      <c r="O39" s="222"/>
      <c r="P39" s="222"/>
      <c r="Q39" s="222"/>
      <c r="R39" s="222"/>
      <c r="S39" s="222"/>
      <c r="T39" s="222"/>
      <c r="U39" s="222"/>
      <c r="V39" s="222"/>
      <c r="W39" s="222"/>
    </row>
    <row r="40" spans="1:23" ht="15.75" x14ac:dyDescent="0.25">
      <c r="A40" s="109" t="s">
        <v>911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1"/>
      <c r="N40" s="222"/>
      <c r="O40" s="223"/>
      <c r="P40" s="223"/>
      <c r="Q40" s="223"/>
      <c r="R40" s="223"/>
      <c r="S40" s="223"/>
      <c r="T40" s="223"/>
      <c r="U40" s="223"/>
      <c r="V40" s="223"/>
      <c r="W40" s="223"/>
    </row>
    <row r="41" spans="1:23" ht="15.75" x14ac:dyDescent="0.25">
      <c r="A41" s="109" t="s">
        <v>912</v>
      </c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1"/>
      <c r="N41" s="222"/>
      <c r="O41" s="223"/>
      <c r="P41" s="223"/>
      <c r="Q41" s="223"/>
      <c r="R41" s="223"/>
      <c r="S41" s="223"/>
      <c r="T41" s="223"/>
      <c r="U41" s="223"/>
      <c r="V41" s="223"/>
      <c r="W41" s="223"/>
    </row>
    <row r="42" spans="1:23" ht="15.75" x14ac:dyDescent="0.25">
      <c r="A42" s="109" t="s">
        <v>908</v>
      </c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1"/>
      <c r="N42" s="222"/>
      <c r="O42" s="223"/>
      <c r="P42" s="223"/>
      <c r="Q42" s="223"/>
      <c r="R42" s="223"/>
      <c r="S42" s="223"/>
      <c r="T42" s="223"/>
      <c r="U42" s="223"/>
      <c r="V42" s="223"/>
      <c r="W42" s="223"/>
    </row>
    <row r="43" spans="1:23" ht="18.75" x14ac:dyDescent="0.25">
      <c r="A43" s="109" t="s">
        <v>921</v>
      </c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4"/>
      <c r="N43" s="222"/>
      <c r="O43" s="224"/>
      <c r="P43" s="224"/>
      <c r="Q43" s="224"/>
      <c r="R43" s="224"/>
      <c r="S43" s="224"/>
      <c r="T43" s="224"/>
      <c r="U43" s="224"/>
      <c r="V43" s="224"/>
      <c r="W43" s="224"/>
    </row>
    <row r="44" spans="1:23" ht="15.75" x14ac:dyDescent="0.25">
      <c r="A44" s="109" t="s">
        <v>920</v>
      </c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4"/>
      <c r="N44" s="145"/>
    </row>
    <row r="45" spans="1:23" ht="15.75" x14ac:dyDescent="0.25">
      <c r="A45" s="220" t="s">
        <v>918</v>
      </c>
      <c r="B45" s="217" t="s">
        <v>1</v>
      </c>
      <c r="C45" s="218"/>
      <c r="D45" s="217" t="s">
        <v>917</v>
      </c>
      <c r="E45" s="218"/>
      <c r="F45" s="217" t="s">
        <v>913</v>
      </c>
      <c r="G45" s="218"/>
      <c r="H45" s="217" t="s">
        <v>914</v>
      </c>
      <c r="I45" s="218"/>
      <c r="J45" s="217" t="s">
        <v>915</v>
      </c>
      <c r="K45" s="218"/>
      <c r="L45" s="217" t="s">
        <v>916</v>
      </c>
      <c r="M45" s="219"/>
      <c r="N45" s="145"/>
    </row>
    <row r="46" spans="1:23" ht="18.75" customHeight="1" x14ac:dyDescent="0.25">
      <c r="A46" s="221"/>
      <c r="B46" s="212"/>
      <c r="C46" s="213"/>
      <c r="D46" s="212"/>
      <c r="E46" s="213"/>
      <c r="F46" s="212"/>
      <c r="G46" s="213"/>
      <c r="H46" s="212"/>
      <c r="I46" s="213"/>
      <c r="J46" s="214"/>
      <c r="K46" s="215"/>
      <c r="L46" s="214"/>
      <c r="M46" s="216"/>
      <c r="N46" s="112"/>
    </row>
    <row r="47" spans="1:23" ht="15.75" x14ac:dyDescent="0.25">
      <c r="A47" s="109" t="s">
        <v>919</v>
      </c>
      <c r="B47" s="225" t="s">
        <v>906</v>
      </c>
      <c r="C47" s="226"/>
      <c r="D47" s="227"/>
      <c r="E47" s="228"/>
      <c r="F47" s="229"/>
      <c r="G47" s="230" t="s">
        <v>907</v>
      </c>
      <c r="H47" s="230"/>
      <c r="I47" s="231"/>
      <c r="J47" s="232"/>
      <c r="K47" s="232"/>
      <c r="L47" s="232"/>
      <c r="M47" s="233"/>
      <c r="N47" s="211"/>
      <c r="O47" s="211"/>
      <c r="P47" s="211"/>
      <c r="Q47" s="211"/>
      <c r="R47" s="211"/>
      <c r="S47" s="211"/>
      <c r="T47" s="211"/>
      <c r="U47" s="211"/>
      <c r="V47" s="211"/>
    </row>
    <row r="48" spans="1:23" ht="16.5" thickBot="1" x14ac:dyDescent="0.3">
      <c r="A48" s="146" t="s">
        <v>923</v>
      </c>
      <c r="B48" s="147"/>
      <c r="C48" s="147"/>
      <c r="D48" s="148"/>
      <c r="E48" s="148"/>
      <c r="F48" s="148"/>
      <c r="G48" s="148"/>
      <c r="H48" s="148"/>
      <c r="I48" s="148"/>
      <c r="J48" s="148"/>
      <c r="K48" s="148"/>
      <c r="L48" s="148"/>
      <c r="M48" s="149"/>
      <c r="N48" s="222"/>
      <c r="O48" s="224"/>
      <c r="P48" s="224"/>
      <c r="Q48" s="224"/>
      <c r="R48" s="224"/>
      <c r="S48" s="224"/>
      <c r="T48" s="224"/>
      <c r="U48" s="224"/>
      <c r="V48" s="224"/>
      <c r="W48" s="224"/>
    </row>
    <row r="49" spans="1:14" ht="15.75" x14ac:dyDescent="0.25">
      <c r="A49" s="194" t="s">
        <v>922</v>
      </c>
      <c r="B49" s="196" t="s">
        <v>17</v>
      </c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8"/>
      <c r="N49" s="119"/>
    </row>
    <row r="50" spans="1:14" ht="16.5" thickBot="1" x14ac:dyDescent="0.3">
      <c r="A50" s="195"/>
      <c r="B50" s="140">
        <v>1</v>
      </c>
      <c r="C50" s="140">
        <v>2</v>
      </c>
      <c r="D50" s="140">
        <v>3</v>
      </c>
      <c r="E50" s="140">
        <v>4</v>
      </c>
      <c r="F50" s="140">
        <v>5</v>
      </c>
      <c r="G50" s="140">
        <v>6</v>
      </c>
      <c r="H50" s="140">
        <v>7</v>
      </c>
      <c r="I50" s="140">
        <v>8</v>
      </c>
      <c r="J50" s="140">
        <v>9</v>
      </c>
      <c r="K50" s="140">
        <v>10</v>
      </c>
      <c r="L50" s="140">
        <v>11</v>
      </c>
      <c r="M50" s="141">
        <v>12</v>
      </c>
      <c r="N50" s="119"/>
    </row>
    <row r="51" spans="1:14" ht="15.75" x14ac:dyDescent="0.25">
      <c r="A51" s="117" t="s">
        <v>928</v>
      </c>
      <c r="B51" s="150"/>
      <c r="C51" s="150"/>
      <c r="D51" s="150"/>
      <c r="E51" s="150"/>
      <c r="F51" s="150"/>
      <c r="G51" s="150"/>
      <c r="H51" s="151">
        <v>0</v>
      </c>
      <c r="I51" s="151">
        <v>0</v>
      </c>
      <c r="J51" s="151">
        <v>0</v>
      </c>
      <c r="K51" s="151">
        <v>0</v>
      </c>
      <c r="L51" s="151">
        <v>0</v>
      </c>
      <c r="M51" s="152">
        <v>0</v>
      </c>
      <c r="N51" s="153"/>
    </row>
    <row r="52" spans="1:14" ht="19.5" x14ac:dyDescent="0.25">
      <c r="A52" s="118" t="s">
        <v>929</v>
      </c>
      <c r="B52" s="154"/>
      <c r="C52" s="154"/>
      <c r="D52" s="154"/>
      <c r="E52" s="154"/>
      <c r="F52" s="154"/>
      <c r="G52" s="154"/>
      <c r="H52" s="155">
        <v>0</v>
      </c>
      <c r="I52" s="155">
        <v>0</v>
      </c>
      <c r="J52" s="155">
        <v>0</v>
      </c>
      <c r="K52" s="155">
        <v>0</v>
      </c>
      <c r="L52" s="155">
        <v>0</v>
      </c>
      <c r="M52" s="156">
        <v>0</v>
      </c>
      <c r="N52" s="119"/>
    </row>
    <row r="53" spans="1:14" x14ac:dyDescent="0.25">
      <c r="A53" s="118" t="s">
        <v>930</v>
      </c>
      <c r="B53" s="154"/>
      <c r="C53" s="154"/>
      <c r="D53" s="154"/>
      <c r="E53" s="154"/>
      <c r="F53" s="154"/>
      <c r="G53" s="154"/>
      <c r="H53" s="155">
        <v>0</v>
      </c>
      <c r="I53" s="155">
        <v>0</v>
      </c>
      <c r="J53" s="155">
        <v>0</v>
      </c>
      <c r="K53" s="155">
        <v>0</v>
      </c>
      <c r="L53" s="155">
        <v>0</v>
      </c>
      <c r="M53" s="156">
        <v>0</v>
      </c>
      <c r="N53" s="119"/>
    </row>
    <row r="54" spans="1:14" x14ac:dyDescent="0.25">
      <c r="A54" s="109" t="s">
        <v>924</v>
      </c>
      <c r="B54" s="154"/>
      <c r="C54" s="154"/>
      <c r="D54" s="154"/>
      <c r="E54" s="154"/>
      <c r="F54" s="154"/>
      <c r="G54" s="154"/>
      <c r="H54" s="155">
        <v>0</v>
      </c>
      <c r="I54" s="155">
        <v>0</v>
      </c>
      <c r="J54" s="155">
        <v>0</v>
      </c>
      <c r="K54" s="155">
        <v>0</v>
      </c>
      <c r="L54" s="155">
        <v>0</v>
      </c>
      <c r="M54" s="156">
        <v>0</v>
      </c>
      <c r="N54" s="112"/>
    </row>
    <row r="55" spans="1:14" x14ac:dyDescent="0.25">
      <c r="A55" s="109" t="s">
        <v>925</v>
      </c>
      <c r="B55" s="154"/>
      <c r="C55" s="154"/>
      <c r="D55" s="154"/>
      <c r="E55" s="154"/>
      <c r="F55" s="154"/>
      <c r="G55" s="154"/>
      <c r="H55" s="155">
        <v>0</v>
      </c>
      <c r="I55" s="155">
        <v>0</v>
      </c>
      <c r="J55" s="155">
        <v>0</v>
      </c>
      <c r="K55" s="155">
        <v>0</v>
      </c>
      <c r="L55" s="155">
        <v>0</v>
      </c>
      <c r="M55" s="156">
        <v>0</v>
      </c>
      <c r="N55" s="112"/>
    </row>
    <row r="56" spans="1:14" ht="18.75" thickBot="1" x14ac:dyDescent="0.3">
      <c r="A56" s="113" t="s">
        <v>926</v>
      </c>
      <c r="B56" s="169"/>
      <c r="C56" s="169"/>
      <c r="D56" s="169"/>
      <c r="E56" s="169"/>
      <c r="F56" s="169"/>
      <c r="G56" s="169"/>
      <c r="H56" s="170">
        <v>0</v>
      </c>
      <c r="I56" s="170">
        <v>0</v>
      </c>
      <c r="J56" s="170">
        <v>0</v>
      </c>
      <c r="K56" s="170">
        <v>0</v>
      </c>
      <c r="L56" s="170">
        <v>0</v>
      </c>
      <c r="M56" s="171">
        <v>0</v>
      </c>
      <c r="N56" s="112"/>
    </row>
    <row r="57" spans="1:14" ht="34.5" customHeight="1" x14ac:dyDescent="0.25">
      <c r="A57" s="205" t="s">
        <v>927</v>
      </c>
      <c r="B57" s="206"/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7"/>
      <c r="N57" s="153"/>
    </row>
    <row r="58" spans="1:14" ht="19.5" x14ac:dyDescent="0.25">
      <c r="A58" s="137" t="s">
        <v>931</v>
      </c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8"/>
      <c r="N58" s="127"/>
    </row>
    <row r="59" spans="1:14" x14ac:dyDescent="0.25">
      <c r="A59" s="137" t="s">
        <v>932</v>
      </c>
      <c r="B59" s="157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8"/>
      <c r="N59" s="127"/>
    </row>
    <row r="60" spans="1:14" ht="22.5" customHeight="1" thickBot="1" x14ac:dyDescent="0.3">
      <c r="A60" s="208" t="s">
        <v>6</v>
      </c>
      <c r="B60" s="209"/>
      <c r="C60" s="209"/>
      <c r="D60" s="209"/>
      <c r="E60" s="209"/>
      <c r="F60" s="209"/>
      <c r="G60" s="209"/>
      <c r="H60" s="209"/>
      <c r="I60" s="209"/>
      <c r="J60" s="209"/>
      <c r="K60" s="209"/>
      <c r="L60" s="209"/>
      <c r="M60" s="210"/>
      <c r="N60" s="112"/>
    </row>
    <row r="61" spans="1:14" ht="15.75" x14ac:dyDescent="0.25">
      <c r="A61" s="194" t="s">
        <v>933</v>
      </c>
      <c r="B61" s="196" t="s">
        <v>17</v>
      </c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8"/>
      <c r="N61" s="153"/>
    </row>
    <row r="62" spans="1:14" ht="16.5" thickBot="1" x14ac:dyDescent="0.3">
      <c r="A62" s="195"/>
      <c r="B62" s="140">
        <v>1</v>
      </c>
      <c r="C62" s="140">
        <v>2</v>
      </c>
      <c r="D62" s="140">
        <v>3</v>
      </c>
      <c r="E62" s="140">
        <v>4</v>
      </c>
      <c r="F62" s="140">
        <v>5</v>
      </c>
      <c r="G62" s="140">
        <v>6</v>
      </c>
      <c r="H62" s="140">
        <v>7</v>
      </c>
      <c r="I62" s="140">
        <v>8</v>
      </c>
      <c r="J62" s="140">
        <v>9</v>
      </c>
      <c r="K62" s="140">
        <v>10</v>
      </c>
      <c r="L62" s="140">
        <v>11</v>
      </c>
      <c r="M62" s="141">
        <v>12</v>
      </c>
      <c r="N62" s="119"/>
    </row>
    <row r="63" spans="1:14" ht="19.5" x14ac:dyDescent="0.25">
      <c r="A63" s="172" t="s">
        <v>934</v>
      </c>
      <c r="B63" s="173"/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4"/>
      <c r="N63" s="153"/>
    </row>
    <row r="64" spans="1:14" ht="15.75" thickBot="1" x14ac:dyDescent="0.3">
      <c r="A64" s="175" t="s">
        <v>935</v>
      </c>
      <c r="B64" s="176"/>
      <c r="C64" s="176"/>
      <c r="D64" s="176"/>
      <c r="E64" s="176"/>
      <c r="F64" s="176"/>
      <c r="G64" s="176"/>
      <c r="H64" s="176"/>
      <c r="I64" s="176"/>
      <c r="J64" s="176"/>
      <c r="K64" s="176"/>
      <c r="L64" s="176"/>
      <c r="M64" s="177"/>
      <c r="N64" s="119"/>
    </row>
    <row r="65" spans="1:14" ht="16.5" thickBot="1" x14ac:dyDescent="0.3">
      <c r="A65" s="199" t="s">
        <v>936</v>
      </c>
      <c r="B65" s="200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1"/>
      <c r="N65" s="159"/>
    </row>
    <row r="66" spans="1:14" ht="15.75" x14ac:dyDescent="0.25">
      <c r="A66" s="160"/>
      <c r="B66" s="123"/>
      <c r="C66" s="123"/>
      <c r="D66" s="123"/>
      <c r="E66" s="123"/>
      <c r="F66" s="123"/>
      <c r="G66" s="123"/>
      <c r="H66" s="161"/>
      <c r="I66" s="161"/>
      <c r="J66" s="123"/>
      <c r="K66" s="123"/>
      <c r="L66" s="123"/>
      <c r="M66" s="162"/>
      <c r="N66" s="159"/>
    </row>
    <row r="67" spans="1:14" ht="19.5" x14ac:dyDescent="0.25">
      <c r="A67" s="181" t="s">
        <v>937</v>
      </c>
      <c r="B67" s="182"/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183"/>
      <c r="N67" s="159"/>
    </row>
    <row r="68" spans="1:14" x14ac:dyDescent="0.25">
      <c r="A68" s="181" t="s">
        <v>938</v>
      </c>
      <c r="B68" s="182"/>
      <c r="C68" s="182"/>
      <c r="D68" s="182"/>
      <c r="E68" s="182"/>
      <c r="F68" s="182"/>
      <c r="G68" s="182"/>
      <c r="H68" s="182"/>
      <c r="I68" s="182"/>
      <c r="J68" s="182"/>
      <c r="K68" s="182"/>
      <c r="L68" s="182"/>
      <c r="M68" s="183"/>
      <c r="N68" s="159"/>
    </row>
    <row r="69" spans="1:14" ht="19.5" x14ac:dyDescent="0.25">
      <c r="A69" s="181" t="s">
        <v>942</v>
      </c>
      <c r="B69" s="182"/>
      <c r="C69" s="182"/>
      <c r="D69" s="182"/>
      <c r="E69" s="182"/>
      <c r="F69" s="182"/>
      <c r="G69" s="182"/>
      <c r="H69" s="182"/>
      <c r="I69" s="182"/>
      <c r="J69" s="182"/>
      <c r="K69" s="182"/>
      <c r="L69" s="182"/>
      <c r="M69" s="183"/>
      <c r="N69" s="163"/>
    </row>
    <row r="70" spans="1:14" x14ac:dyDescent="0.25">
      <c r="A70" s="181" t="s">
        <v>939</v>
      </c>
      <c r="B70" s="182"/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3"/>
      <c r="N70" s="159"/>
    </row>
    <row r="71" spans="1:14" ht="19.5" x14ac:dyDescent="0.25">
      <c r="A71" s="181" t="s">
        <v>940</v>
      </c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3"/>
      <c r="N71" s="159"/>
    </row>
    <row r="72" spans="1:14" x14ac:dyDescent="0.25">
      <c r="A72" s="181" t="s">
        <v>941</v>
      </c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3"/>
      <c r="N72" s="159"/>
    </row>
    <row r="73" spans="1:14" x14ac:dyDescent="0.25">
      <c r="A73" s="164"/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65"/>
      <c r="N73" s="119"/>
    </row>
    <row r="74" spans="1:14" x14ac:dyDescent="0.25">
      <c r="A74" s="166"/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65"/>
      <c r="N74" s="119"/>
    </row>
    <row r="75" spans="1:14" ht="15.75" x14ac:dyDescent="0.25">
      <c r="A75" s="166" t="s">
        <v>2</v>
      </c>
      <c r="B75" s="122" t="s">
        <v>3</v>
      </c>
      <c r="C75" s="122"/>
      <c r="D75" s="123"/>
      <c r="E75" s="123"/>
      <c r="F75" s="122"/>
      <c r="G75" s="122"/>
      <c r="H75" s="122" t="s">
        <v>943</v>
      </c>
      <c r="I75" s="122"/>
      <c r="J75" s="167"/>
      <c r="K75" s="167"/>
      <c r="L75" s="167"/>
      <c r="M75" s="168"/>
      <c r="N75" s="153"/>
    </row>
    <row r="76" spans="1:14" x14ac:dyDescent="0.25">
      <c r="A76" s="121" t="s">
        <v>4</v>
      </c>
      <c r="B76" s="167"/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8"/>
      <c r="N76" s="119"/>
    </row>
    <row r="77" spans="1:14" x14ac:dyDescent="0.25">
      <c r="A77" s="202" t="s">
        <v>871</v>
      </c>
      <c r="B77" s="203"/>
      <c r="C77" s="203"/>
      <c r="D77" s="203"/>
      <c r="E77" s="203"/>
      <c r="F77" s="203"/>
      <c r="G77" s="203"/>
      <c r="H77" s="203"/>
      <c r="I77" s="203"/>
      <c r="J77" s="203"/>
      <c r="K77" s="203"/>
      <c r="L77" s="203"/>
      <c r="M77" s="204"/>
      <c r="N77" s="119"/>
    </row>
    <row r="78" spans="1:14" x14ac:dyDescent="0.25">
      <c r="A78" s="121" t="s">
        <v>9</v>
      </c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65"/>
      <c r="N78" s="119"/>
    </row>
    <row r="79" spans="1:14" x14ac:dyDescent="0.25">
      <c r="A79" s="166"/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65"/>
      <c r="N79" s="119"/>
    </row>
    <row r="80" spans="1:14" ht="43.5" customHeight="1" x14ac:dyDescent="0.25">
      <c r="A80" s="166" t="s">
        <v>10</v>
      </c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65"/>
      <c r="N80" s="119"/>
    </row>
    <row r="81" spans="1:14" x14ac:dyDescent="0.25">
      <c r="A81" s="166" t="s">
        <v>11</v>
      </c>
      <c r="B81" s="122"/>
      <c r="C81" s="122"/>
      <c r="D81" s="122"/>
      <c r="E81" s="122"/>
      <c r="F81" s="122" t="s">
        <v>5</v>
      </c>
      <c r="G81" s="122"/>
      <c r="H81" s="122"/>
      <c r="I81" s="122"/>
      <c r="J81" s="122"/>
      <c r="K81" s="122"/>
      <c r="L81" s="122"/>
      <c r="M81" s="165"/>
      <c r="N81" s="119"/>
    </row>
    <row r="82" spans="1:14" ht="15.75" thickBot="1" x14ac:dyDescent="0.3">
      <c r="A82" s="297"/>
      <c r="B82" s="298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9"/>
      <c r="N82" s="119"/>
    </row>
  </sheetData>
  <mergeCells count="79">
    <mergeCell ref="A1:M1"/>
    <mergeCell ref="A4:M4"/>
    <mergeCell ref="B15:M15"/>
    <mergeCell ref="A2:M2"/>
    <mergeCell ref="A3:M3"/>
    <mergeCell ref="A7:M7"/>
    <mergeCell ref="A8:M8"/>
    <mergeCell ref="A9:M9"/>
    <mergeCell ref="I10:M10"/>
    <mergeCell ref="A13:M13"/>
    <mergeCell ref="B14:M14"/>
    <mergeCell ref="N41:W41"/>
    <mergeCell ref="B29:M29"/>
    <mergeCell ref="I19:M19"/>
    <mergeCell ref="B20:F20"/>
    <mergeCell ref="G20:H20"/>
    <mergeCell ref="I20:M20"/>
    <mergeCell ref="B22:F22"/>
    <mergeCell ref="I22:M22"/>
    <mergeCell ref="A24:M24"/>
    <mergeCell ref="B30:M30"/>
    <mergeCell ref="B28:M28"/>
    <mergeCell ref="B19:F19"/>
    <mergeCell ref="A36:A37"/>
    <mergeCell ref="B36:M36"/>
    <mergeCell ref="N39:W39"/>
    <mergeCell ref="N40:W40"/>
    <mergeCell ref="B26:M26"/>
    <mergeCell ref="B27:M27"/>
    <mergeCell ref="B31:M31"/>
    <mergeCell ref="B32:M32"/>
    <mergeCell ref="B33:M33"/>
    <mergeCell ref="B35:M35"/>
    <mergeCell ref="B34:M34"/>
    <mergeCell ref="A33:A34"/>
    <mergeCell ref="A45:A46"/>
    <mergeCell ref="N42:W42"/>
    <mergeCell ref="N43:W43"/>
    <mergeCell ref="B47:C47"/>
    <mergeCell ref="D47:F47"/>
    <mergeCell ref="G47:H47"/>
    <mergeCell ref="I47:M47"/>
    <mergeCell ref="L46:M46"/>
    <mergeCell ref="B45:C45"/>
    <mergeCell ref="D45:E45"/>
    <mergeCell ref="F45:G45"/>
    <mergeCell ref="H45:I45"/>
    <mergeCell ref="J45:K45"/>
    <mergeCell ref="L45:M45"/>
    <mergeCell ref="B46:C46"/>
    <mergeCell ref="D46:E46"/>
    <mergeCell ref="F46:G46"/>
    <mergeCell ref="H46:I46"/>
    <mergeCell ref="J46:K46"/>
    <mergeCell ref="A49:A50"/>
    <mergeCell ref="B49:M49"/>
    <mergeCell ref="A57:M57"/>
    <mergeCell ref="A60:M60"/>
    <mergeCell ref="N47:V47"/>
    <mergeCell ref="N48:W48"/>
    <mergeCell ref="A61:A62"/>
    <mergeCell ref="B61:M61"/>
    <mergeCell ref="A65:M65"/>
    <mergeCell ref="A77:M77"/>
    <mergeCell ref="B16:M16"/>
    <mergeCell ref="B17:M17"/>
    <mergeCell ref="B21:M21"/>
    <mergeCell ref="B25:F25"/>
    <mergeCell ref="G25:M25"/>
    <mergeCell ref="G19:H19"/>
    <mergeCell ref="G22:H22"/>
    <mergeCell ref="B23:M23"/>
    <mergeCell ref="B18:M18"/>
    <mergeCell ref="A67:M67"/>
    <mergeCell ref="A68:M68"/>
    <mergeCell ref="A69:M69"/>
    <mergeCell ref="A70:M70"/>
    <mergeCell ref="A71:M71"/>
    <mergeCell ref="A72:M7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5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LINEA BASE (2)</vt:lpstr>
      <vt:lpstr>INFOR LAB</vt:lpstr>
      <vt:lpstr>Hoja1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saida</dc:creator>
  <cp:lastModifiedBy>Elder De Lima</cp:lastModifiedBy>
  <cp:lastPrinted>2017-01-11T14:52:01Z</cp:lastPrinted>
  <dcterms:created xsi:type="dcterms:W3CDTF">2009-09-29T17:16:50Z</dcterms:created>
  <dcterms:modified xsi:type="dcterms:W3CDTF">2017-01-11T14:52:04Z</dcterms:modified>
</cp:coreProperties>
</file>